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emiliejuhlstenkaer/Downloads/"/>
    </mc:Choice>
  </mc:AlternateContent>
  <xr:revisionPtr revIDLastSave="0" documentId="13_ncr:1_{8AD3CAA0-8FF5-D44F-8798-B794A85AD940}" xr6:coauthVersionLast="47" xr6:coauthVersionMax="47" xr10:uidLastSave="{00000000-0000-0000-0000-000000000000}"/>
  <bookViews>
    <workbookView xWindow="37580" yWindow="500" windowWidth="25600" windowHeight="23580" xr2:uid="{00000000-000D-0000-FFFF-FFFF00000000}"/>
  </bookViews>
  <sheets>
    <sheet name="Regnskabsanaly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LeWKT07p8JYU33El+FBvynMcFqP+CgVYKi1fymnFpS0="/>
    </ext>
  </extLst>
</workbook>
</file>

<file path=xl/calcChain.xml><?xml version="1.0" encoding="utf-8"?>
<calcChain xmlns="http://schemas.openxmlformats.org/spreadsheetml/2006/main">
  <c r="F71" i="1" l="1"/>
  <c r="F72" i="1" s="1"/>
  <c r="E71" i="1"/>
  <c r="E72" i="1" s="1"/>
  <c r="D71" i="1"/>
  <c r="D72" i="1" s="1"/>
  <c r="C71" i="1"/>
  <c r="C72" i="1" s="1"/>
  <c r="B71" i="1"/>
  <c r="B72" i="1" s="1"/>
  <c r="F64" i="1"/>
  <c r="E64" i="1"/>
  <c r="D64" i="1"/>
  <c r="C64" i="1"/>
  <c r="B64" i="1"/>
  <c r="F56" i="1"/>
  <c r="D56" i="1"/>
  <c r="K15" i="1" s="1"/>
  <c r="B56" i="1"/>
  <c r="F54" i="1"/>
  <c r="E54" i="1"/>
  <c r="E56" i="1" s="1"/>
  <c r="D54" i="1"/>
  <c r="C54" i="1"/>
  <c r="C56" i="1" s="1"/>
  <c r="B54" i="1"/>
  <c r="F48" i="1"/>
  <c r="E48" i="1"/>
  <c r="L11" i="1" s="1"/>
  <c r="D48" i="1"/>
  <c r="C48" i="1"/>
  <c r="C49" i="1" s="1"/>
  <c r="J14" i="1" s="1"/>
  <c r="B48" i="1"/>
  <c r="F40" i="1"/>
  <c r="E40" i="1"/>
  <c r="E41" i="1" s="1"/>
  <c r="D40" i="1"/>
  <c r="C40" i="1"/>
  <c r="C41" i="1" s="1"/>
  <c r="B40" i="1"/>
  <c r="F36" i="1"/>
  <c r="F41" i="1" s="1"/>
  <c r="F49" i="1" s="1"/>
  <c r="E36" i="1"/>
  <c r="D36" i="1"/>
  <c r="D41" i="1" s="1"/>
  <c r="D49" i="1" s="1"/>
  <c r="C36" i="1"/>
  <c r="B36" i="1"/>
  <c r="B41" i="1" s="1"/>
  <c r="B49" i="1" s="1"/>
  <c r="XFD32" i="1"/>
  <c r="F32" i="1"/>
  <c r="L23" i="1" s="1"/>
  <c r="E32" i="1"/>
  <c r="D32" i="1"/>
  <c r="J23" i="1" s="1"/>
  <c r="I24" i="1" s="1"/>
  <c r="C32" i="1"/>
  <c r="B32" i="1"/>
  <c r="K23" i="1"/>
  <c r="J24" i="1" s="1"/>
  <c r="I23" i="1"/>
  <c r="F22" i="1"/>
  <c r="E22" i="1"/>
  <c r="D22" i="1"/>
  <c r="C22" i="1"/>
  <c r="B22" i="1"/>
  <c r="F18" i="1"/>
  <c r="F23" i="1" s="1"/>
  <c r="F25" i="1" s="1"/>
  <c r="F27" i="1" s="1"/>
  <c r="E18" i="1"/>
  <c r="L21" i="1" s="1"/>
  <c r="C18" i="1"/>
  <c r="C23" i="1" s="1"/>
  <c r="C25" i="1" s="1"/>
  <c r="C27" i="1" s="1"/>
  <c r="L16" i="1"/>
  <c r="J16" i="1"/>
  <c r="D14" i="1"/>
  <c r="D18" i="1" s="1"/>
  <c r="C14" i="1"/>
  <c r="B14" i="1"/>
  <c r="B18" i="1" s="1"/>
  <c r="K13" i="1"/>
  <c r="I13" i="1"/>
  <c r="L12" i="1"/>
  <c r="K12" i="1"/>
  <c r="J12" i="1"/>
  <c r="I12" i="1"/>
  <c r="K11" i="1"/>
  <c r="I11" i="1"/>
  <c r="D23" i="1" l="1"/>
  <c r="D25" i="1" s="1"/>
  <c r="D27" i="1" s="1"/>
  <c r="K21" i="1"/>
  <c r="K17" i="1"/>
  <c r="K16" i="1"/>
  <c r="K22" i="1"/>
  <c r="L25" i="1"/>
  <c r="L22" i="1"/>
  <c r="L24" i="1"/>
  <c r="K24" i="1"/>
  <c r="L17" i="1"/>
  <c r="L13" i="1"/>
  <c r="I17" i="1"/>
  <c r="I16" i="1"/>
  <c r="I14" i="1"/>
  <c r="B23" i="1"/>
  <c r="B25" i="1" s="1"/>
  <c r="B27" i="1" s="1"/>
  <c r="I21" i="1"/>
  <c r="I25" i="1" s="1"/>
  <c r="J17" i="1"/>
  <c r="J15" i="1"/>
  <c r="I15" i="1"/>
  <c r="J13" i="1"/>
  <c r="E23" i="1"/>
  <c r="E25" i="1" s="1"/>
  <c r="E27" i="1" s="1"/>
  <c r="J11" i="1"/>
  <c r="J21" i="1"/>
  <c r="E49" i="1"/>
  <c r="L14" i="1" s="1"/>
  <c r="L15" i="1" l="1"/>
  <c r="L26" i="1"/>
  <c r="K26" i="1"/>
  <c r="J22" i="1"/>
  <c r="K25" i="1"/>
  <c r="I22" i="1"/>
  <c r="J25" i="1"/>
  <c r="I26" i="1" s="1"/>
  <c r="K14" i="1"/>
  <c r="J26" i="1" l="1"/>
</calcChain>
</file>

<file path=xl/sharedStrings.xml><?xml version="1.0" encoding="utf-8"?>
<sst xmlns="http://schemas.openxmlformats.org/spreadsheetml/2006/main" count="132" uniqueCount="107">
  <si>
    <t>Celler med denne farve, er hvor beløb fra årsrapport skal indtastes</t>
  </si>
  <si>
    <t>OBS: Fortegn skal være identisk med hvordan det fremgår på årsrapporten inde på Proff.dk</t>
  </si>
  <si>
    <t>Kontakt os: Kontakt@stadsrevisionen.dk I  + 45 7060 4004</t>
  </si>
  <si>
    <t>REGNSKABSPERIODE</t>
  </si>
  <si>
    <t>2023-12</t>
  </si>
  <si>
    <t>2022-12</t>
  </si>
  <si>
    <t>2021-12</t>
  </si>
  <si>
    <t>2020-12</t>
  </si>
  <si>
    <t>2019-12</t>
  </si>
  <si>
    <t>EKSEMPEL PÅ UDREGNING AF NØGLETAL:</t>
  </si>
  <si>
    <t>Startdato</t>
  </si>
  <si>
    <t>Sluttdato</t>
  </si>
  <si>
    <r>
      <rPr>
        <b/>
        <sz val="12"/>
        <color rgb="FF333333"/>
        <rFont val="Aptos"/>
      </rPr>
      <t>RESULTATREGNSKAB </t>
    </r>
    <r>
      <rPr>
        <sz val="12"/>
        <color rgb="FF333333"/>
        <rFont val="Aptos"/>
      </rPr>
      <t>i hele 1000</t>
    </r>
  </si>
  <si>
    <t>Nøgletalsanalyse</t>
  </si>
  <si>
    <t>Valutakode</t>
  </si>
  <si>
    <t>DKK</t>
  </si>
  <si>
    <t>Nettoomsætning</t>
  </si>
  <si>
    <t>Current Ratio (Likviditetsgrad)</t>
  </si>
  <si>
    <t>- Vareforbrug</t>
  </si>
  <si>
    <t>Cash Ratio</t>
  </si>
  <si>
    <t>- Øvrige omkostninger</t>
  </si>
  <si>
    <t>Debt-to-Equity Ratio</t>
  </si>
  <si>
    <t>Bruttofortjeneste</t>
  </si>
  <si>
    <t>Afkastningsgrad</t>
  </si>
  <si>
    <t>- Personaleomkostninger</t>
  </si>
  <si>
    <t>Soliditetsgrad</t>
  </si>
  <si>
    <t>- Afskrivninger</t>
  </si>
  <si>
    <t>Overskudsgrad</t>
  </si>
  <si>
    <t>- Kapacitetsomkostninger</t>
  </si>
  <si>
    <t>Egenkapitalens forrentning</t>
  </si>
  <si>
    <t>Primært resultat</t>
  </si>
  <si>
    <t>+ Finansielle indtægter</t>
  </si>
  <si>
    <t xml:space="preserve">Udregning af EBITDALCE </t>
  </si>
  <si>
    <t>- Finansielle udgifter</t>
  </si>
  <si>
    <t>- Andre finansielle indtægter eller udgifter netto</t>
  </si>
  <si>
    <t>EBITDA</t>
  </si>
  <si>
    <t>Finansielle poster netto</t>
  </si>
  <si>
    <t>EBITDA % Udvikling</t>
  </si>
  <si>
    <t>Ordinært resultat</t>
  </si>
  <si>
    <t>CE (Capital Expenditure) delen af EBITDALCE</t>
  </si>
  <si>
    <t>Ekstraordinære poster</t>
  </si>
  <si>
    <t>CE % Udvikling</t>
  </si>
  <si>
    <t>Resultat før skat</t>
  </si>
  <si>
    <t>EBITDALCE Udregning</t>
  </si>
  <si>
    <t>+/- Skat af årets resultat</t>
  </si>
  <si>
    <t>EBITDALCE % Udvikling</t>
  </si>
  <si>
    <t>Årets resultat</t>
  </si>
  <si>
    <r>
      <rPr>
        <b/>
        <sz val="12"/>
        <color rgb="FF333333"/>
        <rFont val="Aptos"/>
      </rPr>
      <t>BALANCEREGNSKAB </t>
    </r>
    <r>
      <rPr>
        <sz val="12"/>
        <color rgb="FF333333"/>
        <rFont val="Aptos"/>
      </rPr>
      <t>i hele 1000</t>
    </r>
  </si>
  <si>
    <t>FORKLARING AF NØGLETAL:</t>
  </si>
  <si>
    <t>Goodwill</t>
  </si>
  <si>
    <t>Øvrige immaterielle anlægsaktiver</t>
  </si>
  <si>
    <r>
      <rPr>
        <b/>
        <sz val="12"/>
        <color theme="1"/>
        <rFont val="Aptos"/>
      </rPr>
      <t>Current Ratio:</t>
    </r>
    <r>
      <rPr>
        <sz val="12"/>
        <color theme="1"/>
        <rFont val="Aptos"/>
      </rPr>
      <t xml:space="preserve"> Måler om virksomheden hurtigt kan skaffe likviditet til at betale sine kortfristede gældsposter</t>
    </r>
  </si>
  <si>
    <t>Immaterielle anlægsaktiver i alt</t>
  </si>
  <si>
    <r>
      <rPr>
        <b/>
        <sz val="12"/>
        <color theme="1"/>
        <rFont val="Aptos"/>
      </rPr>
      <t xml:space="preserve">Cash Ratio: </t>
    </r>
    <r>
      <rPr>
        <sz val="12"/>
        <color theme="1"/>
        <rFont val="Aptos"/>
      </rPr>
      <t>Måler virksomhedens øjeblikkelige betalingsevne</t>
    </r>
  </si>
  <si>
    <t>Grunde og bygninger</t>
  </si>
  <si>
    <r>
      <rPr>
        <b/>
        <sz val="12"/>
        <color theme="1"/>
        <rFont val="Aptos"/>
      </rPr>
      <t>Debt-to-Equity Ratio:</t>
    </r>
    <r>
      <rPr>
        <sz val="12"/>
        <color theme="1"/>
        <rFont val="Aptos"/>
      </rPr>
      <t xml:space="preserve"> Måler forholdet mellem egen-og fremmedkapital (finansiel gearing)</t>
    </r>
  </si>
  <si>
    <t>Andre anlæg og driftsmidler</t>
  </si>
  <si>
    <r>
      <rPr>
        <b/>
        <sz val="12"/>
        <color theme="1"/>
        <rFont val="Aptos"/>
      </rPr>
      <t>Afkastningsgrad:</t>
    </r>
    <r>
      <rPr>
        <sz val="12"/>
        <color theme="1"/>
        <rFont val="Aptos"/>
      </rPr>
      <t xml:space="preserve"> Måler om virksomheden kan genere overskud med den indskudte kapital</t>
    </r>
  </si>
  <si>
    <t>Øvrige materielle anlægsaktiver</t>
  </si>
  <si>
    <r>
      <rPr>
        <b/>
        <sz val="12"/>
        <color theme="1"/>
        <rFont val="Aptos"/>
      </rPr>
      <t>Soliditetsgrad:</t>
    </r>
    <r>
      <rPr>
        <sz val="12"/>
        <color theme="1"/>
        <rFont val="Aptos"/>
      </rPr>
      <t xml:space="preserve"> Måler virksomhedens evne til at bære et større tab (En høj soliditetsgrad indikerer, at virksomheden har evnen til at modstå betydelige tab uden at ende i økonomiske vanskeligheder.)</t>
    </r>
  </si>
  <si>
    <t>Materielle anlægsaktiver i alt</t>
  </si>
  <si>
    <r>
      <rPr>
        <b/>
        <sz val="12"/>
        <color theme="1"/>
        <rFont val="Aptos"/>
      </rPr>
      <t>Overskudsgrad:</t>
    </r>
    <r>
      <rPr>
        <sz val="12"/>
        <color theme="1"/>
        <rFont val="Aptos"/>
      </rPr>
      <t xml:space="preserve"> Måler hvor stor en del af virksomhedens omsætning, der bliver til overskud</t>
    </r>
  </si>
  <si>
    <t>Kapitalandele</t>
  </si>
  <si>
    <r>
      <rPr>
        <b/>
        <sz val="12"/>
        <color theme="1"/>
        <rFont val="Aptos"/>
      </rPr>
      <t>Egenkapitalens forrentnig:</t>
    </r>
    <r>
      <rPr>
        <sz val="12"/>
        <color theme="1"/>
        <rFont val="Aptos"/>
      </rPr>
      <t xml:space="preserve"> Måler hvordan den indskudte kapital forrentes, hvis dette nøgletal er mindre end afkastningsgraden, taber virksomheden på sin fremmedkapital. </t>
    </r>
  </si>
  <si>
    <t>Langfristede tilgodehavender</t>
  </si>
  <si>
    <t>Andre langfristede finansielle anlægsaktiver</t>
  </si>
  <si>
    <t>Finansielle anlægsaktiver i alt</t>
  </si>
  <si>
    <r>
      <rPr>
        <b/>
        <sz val="12"/>
        <color rgb="FF000000"/>
        <rFont val="Aptos"/>
      </rPr>
      <t xml:space="preserve">EBITDA: </t>
    </r>
    <r>
      <rPr>
        <sz val="12"/>
        <color rgb="FF000000"/>
        <rFont val="Aptos"/>
      </rPr>
      <t>Earning Before Interest, Tax, Depreciation, Amortisation</t>
    </r>
  </si>
  <si>
    <t>Anlægsaktiver i alt</t>
  </si>
  <si>
    <r>
      <rPr>
        <b/>
        <sz val="12"/>
        <color rgb="FF000000"/>
        <rFont val="Aptos"/>
      </rPr>
      <t>EBITDA % Udvikling:</t>
    </r>
    <r>
      <rPr>
        <sz val="12"/>
        <color rgb="FF000000"/>
        <rFont val="Aptos"/>
      </rPr>
      <t xml:space="preserve"> Procentvis i EBITDA fra året før til året tallet er placeret ved</t>
    </r>
  </si>
  <si>
    <t>Varebeholdninger</t>
  </si>
  <si>
    <r>
      <rPr>
        <b/>
        <sz val="12"/>
        <color rgb="FF000000"/>
        <rFont val="Aptos"/>
      </rPr>
      <t xml:space="preserve">CE (Capital Expenditure) delen af EBITDALCE: </t>
    </r>
    <r>
      <rPr>
        <sz val="12"/>
        <color rgb="FF000000"/>
        <rFont val="Aptos"/>
      </rPr>
      <t>Udviklingsomkostninger i tidspunkt t-1 (2021) - Udviklingsomkostninger i t (2022) + Afskrivninger</t>
    </r>
  </si>
  <si>
    <t>Tilgodehavender fra salg og tjenesteydelser</t>
  </si>
  <si>
    <r>
      <rPr>
        <b/>
        <sz val="12"/>
        <color rgb="FF000000"/>
        <rFont val="Aptos"/>
      </rPr>
      <t xml:space="preserve">CE % Udvikling: </t>
    </r>
    <r>
      <rPr>
        <sz val="12"/>
        <color rgb="FF000000"/>
        <rFont val="Aptos"/>
      </rPr>
      <t>Procentvis i Capital Expenditures fra året før til året tallet er placeret ved</t>
    </r>
  </si>
  <si>
    <t>Tilgodehavender hos nærtstående parter</t>
  </si>
  <si>
    <r>
      <rPr>
        <b/>
        <sz val="12"/>
        <color rgb="FF000000"/>
        <rFont val="Aptos"/>
      </rPr>
      <t xml:space="preserve">EBITDALCE Udregning: </t>
    </r>
    <r>
      <rPr>
        <sz val="12"/>
        <color rgb="FF000000"/>
        <rFont val="Aptos"/>
      </rPr>
      <t>EBITDA fratrukket Capital Expenditure</t>
    </r>
  </si>
  <si>
    <t>Andre tilgodehavender</t>
  </si>
  <si>
    <r>
      <rPr>
        <b/>
        <sz val="12"/>
        <color rgb="FF000000"/>
        <rFont val="Aptos"/>
      </rPr>
      <t xml:space="preserve">EBITDALCE % Udvikling: </t>
    </r>
    <r>
      <rPr>
        <sz val="12"/>
        <color rgb="FF000000"/>
        <rFont val="Aptos"/>
      </rPr>
      <t>Procentvis i EBITDALCE fra året før til året tallet er placeret ved</t>
    </r>
  </si>
  <si>
    <t>Værdipapirer</t>
  </si>
  <si>
    <t>Likvide midler</t>
  </si>
  <si>
    <t>Omsætningsaktiver i alt</t>
  </si>
  <si>
    <t>Status balance</t>
  </si>
  <si>
    <t>Selskabskapital</t>
  </si>
  <si>
    <t>Overført resultat</t>
  </si>
  <si>
    <t>Udbytte</t>
  </si>
  <si>
    <t>Øvrige reserver</t>
  </si>
  <si>
    <t>Egenkapital før minoritetsinteressernes andel</t>
  </si>
  <si>
    <t>Minoritetsinteressernes andel</t>
  </si>
  <si>
    <t>Egenkapital i alt</t>
  </si>
  <si>
    <t>Udskudt skat</t>
  </si>
  <si>
    <t>Hensættelse</t>
  </si>
  <si>
    <t>Langfristet gæld til realkreaditinstitutter</t>
  </si>
  <si>
    <t>Langfristet gæld til banker</t>
  </si>
  <si>
    <t>Langfristet gæld til nærtstående parter</t>
  </si>
  <si>
    <t>Anden langfristet gæld</t>
  </si>
  <si>
    <t>Ansvarlig lånekapital (Samlepost)</t>
  </si>
  <si>
    <t>Langfristet gæld i alt</t>
  </si>
  <si>
    <t>Kortfristet gæld til nærtstående parter</t>
  </si>
  <si>
    <t>Kortfristet gæld til realkreditinstitutter</t>
  </si>
  <si>
    <t>Kortfristet gæld til banker</t>
  </si>
  <si>
    <t>Selskabsskat</t>
  </si>
  <si>
    <t>Varekreditorer</t>
  </si>
  <si>
    <t>Anden gæld</t>
  </si>
  <si>
    <t>Kortfristet gæld i alt</t>
  </si>
  <si>
    <t>Passiver i alt</t>
  </si>
  <si>
    <t>ANDET</t>
  </si>
  <si>
    <t>Antal ansatte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</si>
</sst>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"/>
  </numFmts>
  <fonts count="16" x14ac:knownFonts="1">
    <font>
      <sz val="12"/>
      <color theme="1"/>
      <name val="Calibri"/>
      <scheme val="minor"/>
    </font>
    <font>
      <sz val="12"/>
      <color theme="1"/>
      <name val="Aptos"/>
    </font>
    <font>
      <b/>
      <sz val="12"/>
      <color theme="1"/>
      <name val="Aptos"/>
    </font>
    <font>
      <i/>
      <sz val="12"/>
      <color theme="1"/>
      <name val="Aptos"/>
    </font>
    <font>
      <b/>
      <sz val="12"/>
      <color rgb="FF333333"/>
      <name val="Aptos"/>
    </font>
    <font>
      <b/>
      <sz val="12"/>
      <color rgb="FF333333"/>
      <name val="Arial"/>
      <family val="2"/>
    </font>
    <font>
      <b/>
      <sz val="16"/>
      <color rgb="FF333333"/>
      <name val="Aptos"/>
    </font>
    <font>
      <sz val="12"/>
      <color theme="1"/>
      <name val="Calibri"/>
      <family val="2"/>
    </font>
    <font>
      <sz val="12"/>
      <color rgb="FF333333"/>
      <name val="Aptos"/>
    </font>
    <font>
      <sz val="13"/>
      <color rgb="FF333333"/>
      <name val="Aptos"/>
    </font>
    <font>
      <sz val="12"/>
      <color rgb="FF333333"/>
      <name val="Arial"/>
      <family val="2"/>
    </font>
    <font>
      <sz val="12"/>
      <color rgb="FF000000"/>
      <name val="Calibri"/>
      <family val="2"/>
    </font>
    <font>
      <sz val="12"/>
      <color rgb="FF000000"/>
      <name val="Aptos"/>
    </font>
    <font>
      <b/>
      <sz val="12"/>
      <color rgb="FF000000"/>
      <name val="Aptos"/>
    </font>
    <font>
      <b/>
      <sz val="12"/>
      <color theme="0"/>
      <name val="Aptos"/>
    </font>
    <font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03821"/>
        <bgColor rgb="FFF7CAAC"/>
      </patternFill>
    </fill>
    <fill>
      <patternFill patternType="solid">
        <fgColor rgb="FFD3C1A3"/>
        <bgColor rgb="FFF7CAAC"/>
      </patternFill>
    </fill>
    <fill>
      <patternFill patternType="solid">
        <fgColor rgb="FF203821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2" fillId="0" borderId="0" xfId="0" applyFont="1"/>
    <xf numFmtId="0" fontId="3" fillId="0" borderId="0" xfId="0" applyFont="1"/>
    <xf numFmtId="164" fontId="1" fillId="0" borderId="4" xfId="0" applyNumberFormat="1" applyFont="1" applyBorder="1"/>
    <xf numFmtId="164" fontId="4" fillId="0" borderId="5" xfId="0" applyNumberFormat="1" applyFont="1" applyBorder="1"/>
    <xf numFmtId="164" fontId="4" fillId="0" borderId="5" xfId="0" applyNumberFormat="1" applyFont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164" fontId="8" fillId="0" borderId="5" xfId="0" applyNumberFormat="1" applyFont="1" applyBorder="1"/>
    <xf numFmtId="14" fontId="8" fillId="0" borderId="5" xfId="0" applyNumberFormat="1" applyFont="1" applyBorder="1" applyAlignment="1">
      <alignment horizontal="center"/>
    </xf>
    <xf numFmtId="14" fontId="9" fillId="0" borderId="5" xfId="0" applyNumberFormat="1" applyFont="1" applyBorder="1" applyAlignment="1">
      <alignment horizontal="center"/>
    </xf>
    <xf numFmtId="0" fontId="10" fillId="0" borderId="0" xfId="0" applyFont="1"/>
    <xf numFmtId="164" fontId="8" fillId="0" borderId="5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12" xfId="0" applyFont="1" applyBorder="1"/>
    <xf numFmtId="2" fontId="1" fillId="0" borderId="13" xfId="0" applyNumberFormat="1" applyFont="1" applyBorder="1" applyAlignment="1">
      <alignment horizontal="right"/>
    </xf>
    <xf numFmtId="2" fontId="7" fillId="0" borderId="14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164" fontId="8" fillId="0" borderId="5" xfId="0" quotePrefix="1" applyNumberFormat="1" applyFont="1" applyBorder="1" applyAlignment="1">
      <alignment horizontal="left"/>
    </xf>
    <xf numFmtId="0" fontId="8" fillId="0" borderId="15" xfId="0" applyFont="1" applyBorder="1"/>
    <xf numFmtId="2" fontId="1" fillId="0" borderId="16" xfId="0" applyNumberFormat="1" applyFont="1" applyBorder="1" applyAlignment="1">
      <alignment horizontal="right"/>
    </xf>
    <xf numFmtId="2" fontId="7" fillId="0" borderId="17" xfId="0" applyNumberFormat="1" applyFont="1" applyBorder="1" applyAlignment="1">
      <alignment horizontal="right"/>
    </xf>
    <xf numFmtId="0" fontId="1" fillId="0" borderId="15" xfId="0" applyFont="1" applyBorder="1"/>
    <xf numFmtId="0" fontId="1" fillId="0" borderId="18" xfId="0" applyFont="1" applyBorder="1"/>
    <xf numFmtId="9" fontId="1" fillId="0" borderId="19" xfId="0" applyNumberFormat="1" applyFont="1" applyBorder="1" applyAlignment="1">
      <alignment horizontal="right"/>
    </xf>
    <xf numFmtId="9" fontId="7" fillId="0" borderId="20" xfId="0" applyNumberFormat="1" applyFont="1" applyBorder="1" applyAlignment="1">
      <alignment horizontal="right"/>
    </xf>
    <xf numFmtId="9" fontId="1" fillId="0" borderId="16" xfId="0" applyNumberFormat="1" applyFont="1" applyBorder="1" applyAlignment="1">
      <alignment horizontal="right"/>
    </xf>
    <xf numFmtId="9" fontId="7" fillId="0" borderId="21" xfId="0" applyNumberFormat="1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7" fillId="0" borderId="22" xfId="0" applyFont="1" applyBorder="1" applyAlignment="1">
      <alignment horizontal="right"/>
    </xf>
    <xf numFmtId="9" fontId="7" fillId="0" borderId="22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5" xfId="0" applyFont="1" applyBorder="1"/>
    <xf numFmtId="0" fontId="1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" fillId="0" borderId="12" xfId="0" applyFont="1" applyBorder="1"/>
    <xf numFmtId="164" fontId="1" fillId="0" borderId="13" xfId="0" applyNumberFormat="1" applyFont="1" applyBorder="1" applyAlignment="1">
      <alignment horizontal="right"/>
    </xf>
    <xf numFmtId="164" fontId="7" fillId="0" borderId="14" xfId="0" applyNumberFormat="1" applyFont="1" applyBorder="1" applyAlignment="1">
      <alignment horizontal="right"/>
    </xf>
    <xf numFmtId="0" fontId="1" fillId="0" borderId="25" xfId="0" applyFont="1" applyBorder="1" applyAlignment="1">
      <alignment horizontal="left"/>
    </xf>
    <xf numFmtId="9" fontId="1" fillId="0" borderId="26" xfId="0" applyNumberFormat="1" applyFont="1" applyBorder="1" applyAlignment="1">
      <alignment horizontal="right"/>
    </xf>
    <xf numFmtId="9" fontId="7" fillId="0" borderId="27" xfId="0" applyNumberFormat="1" applyFont="1" applyBorder="1" applyAlignment="1">
      <alignment horizontal="right"/>
    </xf>
    <xf numFmtId="164" fontId="8" fillId="0" borderId="5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164" fontId="5" fillId="0" borderId="0" xfId="0" applyNumberFormat="1" applyFont="1"/>
    <xf numFmtId="0" fontId="12" fillId="0" borderId="0" xfId="0" applyFont="1"/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/>
    <xf numFmtId="164" fontId="4" fillId="3" borderId="5" xfId="0" applyNumberFormat="1" applyFont="1" applyFill="1" applyBorder="1" applyAlignment="1">
      <alignment horizontal="center"/>
    </xf>
    <xf numFmtId="164" fontId="8" fillId="3" borderId="5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164" fontId="12" fillId="3" borderId="5" xfId="0" applyNumberFormat="1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5" fillId="4" borderId="7" xfId="0" applyFont="1" applyFill="1" applyBorder="1"/>
    <xf numFmtId="0" fontId="15" fillId="4" borderId="8" xfId="0" applyFont="1" applyFill="1" applyBorder="1"/>
    <xf numFmtId="0" fontId="14" fillId="2" borderId="23" xfId="0" applyFont="1" applyFill="1" applyBorder="1" applyAlignment="1">
      <alignment horizontal="center"/>
    </xf>
    <xf numFmtId="0" fontId="15" fillId="4" borderId="24" xfId="0" applyFont="1" applyFill="1" applyBorder="1"/>
    <xf numFmtId="0" fontId="15" fillId="4" borderId="20" xfId="0" applyFont="1" applyFill="1" applyBorder="1"/>
    <xf numFmtId="164" fontId="14" fillId="4" borderId="5" xfId="0" applyNumberFormat="1" applyFont="1" applyFill="1" applyBorder="1"/>
    <xf numFmtId="164" fontId="14" fillId="4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03821"/>
      <color rgb="FFD3C1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57150</xdr:rowOff>
    </xdr:from>
    <xdr:ext cx="4267200" cy="6762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74"/>
  <sheetViews>
    <sheetView showGridLines="0" tabSelected="1" workbookViewId="0">
      <selection activeCell="H52" sqref="H52"/>
    </sheetView>
  </sheetViews>
  <sheetFormatPr baseColWidth="10" defaultColWidth="10.5" defaultRowHeight="15" customHeight="1" x14ac:dyDescent="0.2"/>
  <cols>
    <col min="1" max="1" width="57.1640625" customWidth="1"/>
    <col min="2" max="2" width="21.1640625" customWidth="1"/>
    <col min="3" max="3" width="24" customWidth="1"/>
    <col min="4" max="4" width="20.6640625" customWidth="1"/>
    <col min="5" max="5" width="22.1640625" customWidth="1"/>
    <col min="6" max="6" width="23.5" customWidth="1"/>
    <col min="7" max="7" width="15" customWidth="1"/>
    <col min="8" max="8" width="38.1640625" customWidth="1"/>
    <col min="9" max="9" width="11.5" customWidth="1"/>
    <col min="10" max="10" width="10.5" customWidth="1"/>
  </cols>
  <sheetData>
    <row r="1" spans="1:13" ht="15.75" customHeight="1" x14ac:dyDescent="0.2">
      <c r="A1" s="1"/>
      <c r="B1" s="1"/>
      <c r="C1" s="1"/>
      <c r="D1" s="1"/>
      <c r="E1" s="1"/>
      <c r="F1" s="1"/>
    </row>
    <row r="2" spans="1:13" ht="15.75" customHeight="1" x14ac:dyDescent="0.2">
      <c r="A2" s="1"/>
      <c r="B2" s="1"/>
      <c r="C2" s="1"/>
      <c r="D2" s="1"/>
      <c r="E2" s="1"/>
      <c r="F2" s="1"/>
    </row>
    <row r="3" spans="1:13" ht="15.75" customHeight="1" x14ac:dyDescent="0.2">
      <c r="A3" s="1"/>
      <c r="B3" s="57" t="s">
        <v>0</v>
      </c>
      <c r="C3" s="58"/>
      <c r="D3" s="59"/>
      <c r="E3" s="2"/>
      <c r="F3" s="2"/>
    </row>
    <row r="4" spans="1:13" ht="15.75" customHeight="1" x14ac:dyDescent="0.2">
      <c r="A4" s="1"/>
      <c r="B4" s="3" t="s">
        <v>1</v>
      </c>
      <c r="C4" s="3"/>
      <c r="D4" s="3"/>
      <c r="E4" s="3"/>
      <c r="F4" s="3"/>
    </row>
    <row r="5" spans="1:13" ht="15" customHeight="1" x14ac:dyDescent="0.2">
      <c r="A5" s="4" t="s">
        <v>2</v>
      </c>
      <c r="B5" s="5"/>
      <c r="C5" s="5"/>
      <c r="D5" s="5"/>
      <c r="E5" s="5"/>
      <c r="F5" s="5"/>
    </row>
    <row r="6" spans="1:13" ht="20" customHeight="1" x14ac:dyDescent="0.3">
      <c r="A6" s="67" t="s">
        <v>3</v>
      </c>
      <c r="B6" s="68" t="s">
        <v>4</v>
      </c>
      <c r="C6" s="68" t="s">
        <v>5</v>
      </c>
      <c r="D6" s="68" t="s">
        <v>6</v>
      </c>
      <c r="E6" s="68" t="s">
        <v>7</v>
      </c>
      <c r="F6" s="68" t="s">
        <v>8</v>
      </c>
      <c r="G6" s="8"/>
      <c r="H6" s="53" t="s">
        <v>9</v>
      </c>
      <c r="I6" s="54"/>
      <c r="J6" s="54"/>
      <c r="K6" s="54"/>
      <c r="L6" s="9"/>
    </row>
    <row r="7" spans="1:13" ht="15.75" customHeight="1" x14ac:dyDescent="0.25">
      <c r="A7" s="10" t="s">
        <v>10</v>
      </c>
      <c r="B7" s="11">
        <v>44927</v>
      </c>
      <c r="C7" s="12">
        <v>44562</v>
      </c>
      <c r="D7" s="12">
        <v>44197</v>
      </c>
      <c r="E7" s="12">
        <v>43831</v>
      </c>
      <c r="F7" s="12">
        <v>43380</v>
      </c>
      <c r="G7" s="13"/>
      <c r="H7" s="2"/>
      <c r="I7" s="2"/>
      <c r="J7" s="2"/>
      <c r="K7" s="2"/>
    </row>
    <row r="8" spans="1:13" ht="15.75" customHeight="1" x14ac:dyDescent="0.25">
      <c r="A8" s="10" t="s">
        <v>11</v>
      </c>
      <c r="B8" s="11">
        <v>44926</v>
      </c>
      <c r="C8" s="12">
        <v>44926</v>
      </c>
      <c r="D8" s="12">
        <v>44561</v>
      </c>
      <c r="E8" s="12">
        <v>44196</v>
      </c>
      <c r="F8" s="12">
        <v>43830</v>
      </c>
      <c r="G8" s="13"/>
      <c r="H8" s="2"/>
      <c r="I8" s="2"/>
      <c r="J8" s="2"/>
      <c r="K8" s="2"/>
    </row>
    <row r="9" spans="1:13" ht="15.75" customHeight="1" x14ac:dyDescent="0.2">
      <c r="A9" s="6" t="s">
        <v>12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8"/>
      <c r="H9" s="61" t="s">
        <v>13</v>
      </c>
      <c r="I9" s="62"/>
      <c r="J9" s="62"/>
      <c r="K9" s="62"/>
      <c r="L9" s="63"/>
    </row>
    <row r="10" spans="1:13" ht="15.75" customHeight="1" x14ac:dyDescent="0.2">
      <c r="A10" s="10" t="s">
        <v>14</v>
      </c>
      <c r="B10" s="14" t="s">
        <v>15</v>
      </c>
      <c r="C10" s="14" t="s">
        <v>15</v>
      </c>
      <c r="D10" s="14" t="s">
        <v>15</v>
      </c>
      <c r="E10" s="14" t="s">
        <v>15</v>
      </c>
      <c r="F10" s="14" t="s">
        <v>15</v>
      </c>
      <c r="G10" s="13"/>
      <c r="H10" s="15"/>
      <c r="I10" s="16">
        <v>2023</v>
      </c>
      <c r="J10" s="16">
        <v>2022</v>
      </c>
      <c r="K10" s="16">
        <v>2021</v>
      </c>
      <c r="L10" s="17">
        <v>2020</v>
      </c>
    </row>
    <row r="11" spans="1:13" ht="15.75" customHeight="1" x14ac:dyDescent="0.2">
      <c r="A11" s="6" t="s">
        <v>16</v>
      </c>
      <c r="B11" s="55">
        <v>0</v>
      </c>
      <c r="C11" s="55">
        <v>835</v>
      </c>
      <c r="D11" s="56">
        <v>706</v>
      </c>
      <c r="E11" s="55">
        <v>0</v>
      </c>
      <c r="F11" s="55">
        <v>0</v>
      </c>
      <c r="G11" s="13"/>
      <c r="H11" s="18" t="s">
        <v>17</v>
      </c>
      <c r="I11" s="19" t="e">
        <f t="shared" ref="I11:L11" si="0">B48/B71</f>
        <v>#DIV/0!</v>
      </c>
      <c r="J11" s="19">
        <f t="shared" si="0"/>
        <v>1.5377176015473888</v>
      </c>
      <c r="K11" s="19">
        <f t="shared" si="0"/>
        <v>0.31763903104742408</v>
      </c>
      <c r="L11" s="20">
        <f t="shared" si="0"/>
        <v>0.29917582417582417</v>
      </c>
      <c r="M11" s="21"/>
    </row>
    <row r="12" spans="1:13" ht="15.75" customHeight="1" x14ac:dyDescent="0.2">
      <c r="A12" s="22" t="s">
        <v>18</v>
      </c>
      <c r="B12" s="56">
        <v>0</v>
      </c>
      <c r="C12" s="56">
        <v>-2000</v>
      </c>
      <c r="D12" s="56">
        <v>-800</v>
      </c>
      <c r="E12" s="56">
        <v>0</v>
      </c>
      <c r="F12" s="56">
        <v>0</v>
      </c>
      <c r="G12" s="13"/>
      <c r="H12" s="23" t="s">
        <v>19</v>
      </c>
      <c r="I12" s="24" t="e">
        <f t="shared" ref="I12:L12" si="1">B47/B71</f>
        <v>#DIV/0!</v>
      </c>
      <c r="J12" s="24">
        <f t="shared" si="1"/>
        <v>1.4477756286266925</v>
      </c>
      <c r="K12" s="24">
        <f t="shared" si="1"/>
        <v>0.25986580234277268</v>
      </c>
      <c r="L12" s="25">
        <f t="shared" si="1"/>
        <v>3.8736263736263737E-2</v>
      </c>
      <c r="M12" s="21"/>
    </row>
    <row r="13" spans="1:13" ht="15.75" customHeight="1" x14ac:dyDescent="0.2">
      <c r="A13" s="22" t="s">
        <v>20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13"/>
      <c r="H13" s="26" t="s">
        <v>21</v>
      </c>
      <c r="I13" s="24" t="e">
        <f t="shared" ref="I13:L13" si="2">(B71+B64)/B56</f>
        <v>#DIV/0!</v>
      </c>
      <c r="J13" s="24">
        <f t="shared" si="2"/>
        <v>1.0928024502297091</v>
      </c>
      <c r="K13" s="24">
        <f t="shared" si="2"/>
        <v>-7.7509702457956013</v>
      </c>
      <c r="L13" s="25">
        <f t="shared" si="2"/>
        <v>-11.892517006802722</v>
      </c>
      <c r="M13" s="21"/>
    </row>
    <row r="14" spans="1:13" ht="15.75" customHeight="1" x14ac:dyDescent="0.2">
      <c r="A14" s="6" t="s">
        <v>22</v>
      </c>
      <c r="B14" s="7">
        <f>B11+B12+B13</f>
        <v>0</v>
      </c>
      <c r="C14" s="7">
        <f t="shared" ref="C14:D14" si="3">SUM(C11:C13)</f>
        <v>-1165</v>
      </c>
      <c r="D14" s="7">
        <f t="shared" si="3"/>
        <v>-94</v>
      </c>
      <c r="E14" s="7">
        <v>612</v>
      </c>
      <c r="F14" s="7">
        <v>-134</v>
      </c>
      <c r="G14" s="13"/>
      <c r="H14" s="27" t="s">
        <v>23</v>
      </c>
      <c r="I14" s="28">
        <f t="shared" ref="I14:L14" si="4">(B18+B19)/AVERAGE(B49:C49)</f>
        <v>0</v>
      </c>
      <c r="J14" s="28">
        <f t="shared" si="4"/>
        <v>-0.58854103220043041</v>
      </c>
      <c r="K14" s="28">
        <f t="shared" si="4"/>
        <v>-0.48515198557764533</v>
      </c>
      <c r="L14" s="29">
        <f t="shared" si="4"/>
        <v>-0.103054106336831</v>
      </c>
      <c r="M14" s="21"/>
    </row>
    <row r="15" spans="1:13" ht="15.75" customHeight="1" x14ac:dyDescent="0.2">
      <c r="A15" s="22" t="s">
        <v>24</v>
      </c>
      <c r="B15" s="56">
        <v>0</v>
      </c>
      <c r="C15" s="56">
        <v>-3829</v>
      </c>
      <c r="D15" s="56">
        <v>-2713</v>
      </c>
      <c r="E15" s="56">
        <v>-1486</v>
      </c>
      <c r="F15" s="56">
        <v>0</v>
      </c>
      <c r="G15" s="13"/>
      <c r="H15" s="26" t="s">
        <v>25</v>
      </c>
      <c r="I15" s="30" t="e">
        <f t="shared" ref="I15:L15" si="5">B56/B49</f>
        <v>#DIV/0!</v>
      </c>
      <c r="J15" s="30">
        <f t="shared" si="5"/>
        <v>0.47779322455549866</v>
      </c>
      <c r="K15" s="30">
        <f t="shared" si="5"/>
        <v>-0.14105839416058394</v>
      </c>
      <c r="L15" s="31">
        <f t="shared" si="5"/>
        <v>-8.1585081585081584E-2</v>
      </c>
      <c r="M15" s="21"/>
    </row>
    <row r="16" spans="1:13" ht="15.75" customHeight="1" x14ac:dyDescent="0.2">
      <c r="A16" s="22" t="s">
        <v>26</v>
      </c>
      <c r="B16" s="56">
        <v>0</v>
      </c>
      <c r="C16" s="56">
        <v>-2326</v>
      </c>
      <c r="D16" s="56">
        <v>-2037</v>
      </c>
      <c r="E16" s="56">
        <v>-5</v>
      </c>
      <c r="F16" s="56">
        <v>-5</v>
      </c>
      <c r="G16" s="13"/>
      <c r="H16" s="27" t="s">
        <v>27</v>
      </c>
      <c r="I16" s="32" t="e">
        <f t="shared" ref="I16:L16" si="6">B18/B11</f>
        <v>#DIV/0!</v>
      </c>
      <c r="J16" s="32">
        <f t="shared" si="6"/>
        <v>-8.7664670658682642</v>
      </c>
      <c r="K16" s="32">
        <f t="shared" si="6"/>
        <v>-6.8611898016997168</v>
      </c>
      <c r="L16" s="33" t="e">
        <f t="shared" si="6"/>
        <v>#DIV/0!</v>
      </c>
      <c r="M16" s="21"/>
    </row>
    <row r="17" spans="1:13 16384:16384" ht="15.75" customHeight="1" x14ac:dyDescent="0.2">
      <c r="A17" s="22" t="s">
        <v>28</v>
      </c>
      <c r="B17" s="56">
        <v>0</v>
      </c>
      <c r="C17" s="56">
        <v>0</v>
      </c>
      <c r="D17" s="56">
        <v>0</v>
      </c>
      <c r="E17" s="56">
        <v>0</v>
      </c>
      <c r="F17" s="56">
        <v>0</v>
      </c>
      <c r="G17" s="13"/>
      <c r="H17" s="27" t="s">
        <v>29</v>
      </c>
      <c r="I17" s="28">
        <f t="shared" ref="I17:L17" si="7">B18/AVERAGE(B56:C56)</f>
        <v>0</v>
      </c>
      <c r="J17" s="28">
        <f t="shared" si="7"/>
        <v>-2.9373996789727128</v>
      </c>
      <c r="K17" s="28">
        <f t="shared" si="7"/>
        <v>4.2472599736957477</v>
      </c>
      <c r="L17" s="34">
        <f t="shared" si="7"/>
        <v>2.2742561448900389</v>
      </c>
      <c r="M17" s="21"/>
    </row>
    <row r="18" spans="1:13 16384:16384" ht="15.75" customHeight="1" x14ac:dyDescent="0.2">
      <c r="A18" s="6" t="s">
        <v>30</v>
      </c>
      <c r="B18" s="7">
        <f t="shared" ref="B18:F18" si="8">B14+B15+B16+B17</f>
        <v>0</v>
      </c>
      <c r="C18" s="7">
        <f t="shared" si="8"/>
        <v>-7320</v>
      </c>
      <c r="D18" s="7">
        <f t="shared" si="8"/>
        <v>-4844</v>
      </c>
      <c r="E18" s="7">
        <f t="shared" si="8"/>
        <v>-879</v>
      </c>
      <c r="F18" s="7">
        <f t="shared" si="8"/>
        <v>-139</v>
      </c>
      <c r="G18" s="13"/>
      <c r="H18" s="35"/>
      <c r="I18" s="36"/>
      <c r="J18" s="36"/>
      <c r="K18" s="36"/>
      <c r="L18" s="9"/>
    </row>
    <row r="19" spans="1:13 16384:16384" ht="15.75" customHeight="1" x14ac:dyDescent="0.2">
      <c r="A19" s="22" t="s">
        <v>31</v>
      </c>
      <c r="B19" s="56">
        <v>0</v>
      </c>
      <c r="C19" s="56">
        <v>73</v>
      </c>
      <c r="D19" s="56">
        <v>0</v>
      </c>
      <c r="E19" s="56">
        <v>0</v>
      </c>
      <c r="F19" s="56">
        <v>0</v>
      </c>
      <c r="G19" s="13"/>
      <c r="H19" s="64" t="s">
        <v>32</v>
      </c>
      <c r="I19" s="65"/>
      <c r="J19" s="65"/>
      <c r="K19" s="65"/>
      <c r="L19" s="66"/>
    </row>
    <row r="20" spans="1:13 16384:16384" ht="15.75" customHeight="1" x14ac:dyDescent="0.2">
      <c r="A20" s="22" t="s">
        <v>33</v>
      </c>
      <c r="B20" s="56">
        <v>0</v>
      </c>
      <c r="C20" s="56">
        <v>-142</v>
      </c>
      <c r="D20" s="56">
        <v>-527</v>
      </c>
      <c r="E20" s="56">
        <v>-8</v>
      </c>
      <c r="F20" s="56">
        <v>-5</v>
      </c>
      <c r="G20" s="13"/>
      <c r="H20" s="37"/>
      <c r="I20" s="38">
        <v>2023</v>
      </c>
      <c r="J20" s="38">
        <v>2022</v>
      </c>
      <c r="K20" s="38">
        <v>2021</v>
      </c>
      <c r="L20" s="39">
        <v>2020</v>
      </c>
      <c r="M20" s="40"/>
    </row>
    <row r="21" spans="1:13 16384:16384" ht="15.75" customHeight="1" x14ac:dyDescent="0.2">
      <c r="A21" s="22" t="s">
        <v>34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13"/>
      <c r="H21" s="41" t="s">
        <v>35</v>
      </c>
      <c r="I21" s="42">
        <f t="shared" ref="I21:L21" si="9">B15+B16+B18</f>
        <v>0</v>
      </c>
      <c r="J21" s="42">
        <f t="shared" si="9"/>
        <v>-13475</v>
      </c>
      <c r="K21" s="42">
        <f t="shared" si="9"/>
        <v>-9594</v>
      </c>
      <c r="L21" s="43">
        <f t="shared" si="9"/>
        <v>-2370</v>
      </c>
      <c r="M21" s="40"/>
    </row>
    <row r="22" spans="1:13 16384:16384" ht="15.75" customHeight="1" x14ac:dyDescent="0.2">
      <c r="A22" s="6" t="s">
        <v>36</v>
      </c>
      <c r="B22" s="7">
        <f t="shared" ref="B22:F22" si="10">B19+B20+B21</f>
        <v>0</v>
      </c>
      <c r="C22" s="7">
        <f t="shared" si="10"/>
        <v>-69</v>
      </c>
      <c r="D22" s="7">
        <f t="shared" si="10"/>
        <v>-527</v>
      </c>
      <c r="E22" s="7">
        <f t="shared" si="10"/>
        <v>-8</v>
      </c>
      <c r="F22" s="7">
        <f t="shared" si="10"/>
        <v>-5</v>
      </c>
      <c r="G22" s="13"/>
      <c r="H22" s="44" t="s">
        <v>37</v>
      </c>
      <c r="I22" s="45" t="str">
        <f t="shared" ref="I22:J22" si="11">IF((J21-I21)/J21&gt;=0,TEXT((J21-I21)/J21,"0%"),TEXT((J21-I21)/J21,"0%"))</f>
        <v>100%</v>
      </c>
      <c r="J22" s="45" t="str">
        <f t="shared" si="11"/>
        <v>-40%</v>
      </c>
      <c r="K22" s="45" t="str">
        <f>IF((L21-K21)/L21&gt;=0,"+"&amp;TEXT((L21-K21)/L21,"0,00"),TEXT((L21-K21)/L21,"0%"))</f>
        <v>-305%</v>
      </c>
      <c r="L22" s="46" t="e">
        <f>IF((#REF!-L21)/#REF!&gt;=0,"+"&amp;TEXT((#REF!-L21)/#REF!,"0,00"),TEXT((#REF!-L21)/#REF!,"0,00"))</f>
        <v>#REF!</v>
      </c>
      <c r="M22" s="40"/>
    </row>
    <row r="23" spans="1:13 16384:16384" ht="15.75" customHeight="1" x14ac:dyDescent="0.2">
      <c r="A23" s="6" t="s">
        <v>38</v>
      </c>
      <c r="B23" s="7">
        <f t="shared" ref="B23:F23" si="12">B18+B22</f>
        <v>0</v>
      </c>
      <c r="C23" s="7">
        <f t="shared" si="12"/>
        <v>-7389</v>
      </c>
      <c r="D23" s="7">
        <f t="shared" si="12"/>
        <v>-5371</v>
      </c>
      <c r="E23" s="7">
        <f t="shared" si="12"/>
        <v>-887</v>
      </c>
      <c r="F23" s="7">
        <f t="shared" si="12"/>
        <v>-144</v>
      </c>
      <c r="G23" s="13"/>
      <c r="H23" s="41" t="s">
        <v>39</v>
      </c>
      <c r="I23" s="42">
        <f t="shared" ref="I23:L23" si="13">-(B32-C32-B17)</f>
        <v>7269</v>
      </c>
      <c r="J23" s="42">
        <f t="shared" si="13"/>
        <v>860</v>
      </c>
      <c r="K23" s="42">
        <f t="shared" si="13"/>
        <v>-214</v>
      </c>
      <c r="L23" s="43">
        <f t="shared" si="13"/>
        <v>-2736</v>
      </c>
      <c r="M23" s="40"/>
    </row>
    <row r="24" spans="1:13 16384:16384" ht="15.75" customHeight="1" x14ac:dyDescent="0.2">
      <c r="A24" s="47" t="s">
        <v>40</v>
      </c>
      <c r="B24" s="56">
        <v>0</v>
      </c>
      <c r="C24" s="56">
        <v>0</v>
      </c>
      <c r="D24" s="56">
        <v>0</v>
      </c>
      <c r="E24" s="56">
        <v>0</v>
      </c>
      <c r="F24" s="56">
        <v>0</v>
      </c>
      <c r="G24" s="13"/>
      <c r="H24" s="44" t="s">
        <v>41</v>
      </c>
      <c r="I24" s="45" t="str">
        <f t="shared" ref="I24:K24" si="14">IF((J23-I23)/J23&gt;=0,TEXT((J23-I23)/J23,"0%"),TEXT((J23-I23)/J23,"0%"))</f>
        <v>-745%</v>
      </c>
      <c r="J24" s="45" t="str">
        <f t="shared" si="14"/>
        <v>502%</v>
      </c>
      <c r="K24" s="45" t="str">
        <f t="shared" si="14"/>
        <v>92%</v>
      </c>
      <c r="L24" s="46" t="e">
        <f>IF((L30-L23)/L30&gt;=0,TEXT((L30-L23)/L30,"0%"),TEXT((L30-L23)/L30,"0%"))</f>
        <v>#DIV/0!</v>
      </c>
      <c r="M24" s="40"/>
    </row>
    <row r="25" spans="1:13 16384:16384" ht="15.75" customHeight="1" x14ac:dyDescent="0.2">
      <c r="A25" s="6" t="s">
        <v>42</v>
      </c>
      <c r="B25" s="7">
        <f t="shared" ref="B25:F25" si="15">B23+B24</f>
        <v>0</v>
      </c>
      <c r="C25" s="7">
        <f t="shared" si="15"/>
        <v>-7389</v>
      </c>
      <c r="D25" s="7">
        <f t="shared" si="15"/>
        <v>-5371</v>
      </c>
      <c r="E25" s="7">
        <f t="shared" si="15"/>
        <v>-887</v>
      </c>
      <c r="F25" s="7">
        <f t="shared" si="15"/>
        <v>-144</v>
      </c>
      <c r="G25" s="13"/>
      <c r="H25" s="41" t="s">
        <v>43</v>
      </c>
      <c r="I25" s="42">
        <f t="shared" ref="I25:L25" si="16">I21+I23</f>
        <v>7269</v>
      </c>
      <c r="J25" s="42">
        <f t="shared" si="16"/>
        <v>-12615</v>
      </c>
      <c r="K25" s="42">
        <f t="shared" si="16"/>
        <v>-9808</v>
      </c>
      <c r="L25" s="43">
        <f t="shared" si="16"/>
        <v>-5106</v>
      </c>
      <c r="M25" s="40"/>
    </row>
    <row r="26" spans="1:13 16384:16384" ht="15" customHeight="1" x14ac:dyDescent="0.2">
      <c r="A26" s="22" t="s">
        <v>44</v>
      </c>
      <c r="B26" s="56">
        <v>0</v>
      </c>
      <c r="C26" s="56">
        <v>845</v>
      </c>
      <c r="D26" s="56">
        <v>976</v>
      </c>
      <c r="E26" s="56">
        <v>189</v>
      </c>
      <c r="F26" s="56">
        <v>48</v>
      </c>
      <c r="G26" s="13"/>
      <c r="H26" s="44" t="s">
        <v>45</v>
      </c>
      <c r="I26" s="45" t="str">
        <f t="shared" ref="I26:K26" si="17">IF((J25-I25)/J25&gt;=0,TEXT((J25-I25)/J25,"0%"),TEXT((J25-I25)/J25,"0%"))</f>
        <v>158%</v>
      </c>
      <c r="J26" s="45" t="str">
        <f t="shared" si="17"/>
        <v>-29%</v>
      </c>
      <c r="K26" s="45" t="str">
        <f t="shared" si="17"/>
        <v>-92%</v>
      </c>
      <c r="L26" s="46" t="e">
        <f>IF((L32-L25)/L32&gt;=0,TEXT((L32-L25)/L32,"0%"),TEXT((L32-L25)/L32,"0%"))</f>
        <v>#DIV/0!</v>
      </c>
    </row>
    <row r="27" spans="1:13 16384:16384" ht="15.75" customHeight="1" x14ac:dyDescent="0.2">
      <c r="A27" s="6" t="s">
        <v>46</v>
      </c>
      <c r="B27" s="7">
        <f t="shared" ref="B27:F27" si="18">B25+B26</f>
        <v>0</v>
      </c>
      <c r="C27" s="7">
        <f t="shared" si="18"/>
        <v>-6544</v>
      </c>
      <c r="D27" s="7">
        <f t="shared" si="18"/>
        <v>-4395</v>
      </c>
      <c r="E27" s="7">
        <f t="shared" si="18"/>
        <v>-698</v>
      </c>
      <c r="F27" s="7">
        <f t="shared" si="18"/>
        <v>-96</v>
      </c>
      <c r="G27" s="13"/>
      <c r="H27" s="2"/>
      <c r="I27" s="2"/>
      <c r="J27" s="2"/>
      <c r="K27" s="2"/>
    </row>
    <row r="28" spans="1:13 16384:16384" ht="16" customHeight="1" x14ac:dyDescent="0.2">
      <c r="A28" s="6" t="s">
        <v>47</v>
      </c>
      <c r="B28" s="7" t="s">
        <v>4</v>
      </c>
      <c r="C28" s="7" t="s">
        <v>5</v>
      </c>
      <c r="D28" s="7" t="s">
        <v>6</v>
      </c>
      <c r="E28" s="7" t="s">
        <v>7</v>
      </c>
      <c r="F28" s="7" t="s">
        <v>8</v>
      </c>
      <c r="G28" s="13"/>
      <c r="H28" s="48"/>
      <c r="I28" s="2"/>
      <c r="J28" s="2"/>
      <c r="K28" s="2"/>
    </row>
    <row r="29" spans="1:13 16384:16384" ht="24" customHeight="1" x14ac:dyDescent="0.3">
      <c r="A29" s="10" t="s">
        <v>14</v>
      </c>
      <c r="B29" s="14" t="s">
        <v>15</v>
      </c>
      <c r="C29" s="14" t="s">
        <v>15</v>
      </c>
      <c r="D29" s="14" t="s">
        <v>15</v>
      </c>
      <c r="E29" s="14" t="s">
        <v>15</v>
      </c>
      <c r="F29" s="14" t="s">
        <v>15</v>
      </c>
      <c r="G29" s="13"/>
      <c r="H29" s="53" t="s">
        <v>48</v>
      </c>
      <c r="I29" s="54"/>
      <c r="J29" s="54"/>
      <c r="K29" s="54"/>
    </row>
    <row r="30" spans="1:13 16384:16384" ht="15.75" customHeight="1" x14ac:dyDescent="0.2">
      <c r="A30" s="10" t="s">
        <v>49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13"/>
      <c r="H30" s="48"/>
      <c r="I30" s="2"/>
      <c r="J30" s="2"/>
      <c r="K30" s="2"/>
    </row>
    <row r="31" spans="1:13 16384:16384" ht="15.75" customHeight="1" x14ac:dyDescent="0.2">
      <c r="A31" s="10" t="s">
        <v>50</v>
      </c>
      <c r="B31" s="56">
        <v>0</v>
      </c>
      <c r="C31" s="56">
        <v>7269</v>
      </c>
      <c r="D31" s="56">
        <v>8129</v>
      </c>
      <c r="E31" s="56">
        <v>7915</v>
      </c>
      <c r="F31" s="56">
        <v>5179</v>
      </c>
      <c r="G31" s="13"/>
      <c r="H31" s="2" t="s">
        <v>51</v>
      </c>
      <c r="I31" s="2"/>
      <c r="J31" s="2"/>
      <c r="K31" s="2"/>
    </row>
    <row r="32" spans="1:13 16384:16384" ht="15.75" customHeight="1" x14ac:dyDescent="0.2">
      <c r="A32" s="6" t="s">
        <v>52</v>
      </c>
      <c r="B32" s="7">
        <f t="shared" ref="B32:F32" si="19">B30+B31</f>
        <v>0</v>
      </c>
      <c r="C32" s="7">
        <f t="shared" si="19"/>
        <v>7269</v>
      </c>
      <c r="D32" s="7">
        <f t="shared" si="19"/>
        <v>8129</v>
      </c>
      <c r="E32" s="7">
        <f t="shared" si="19"/>
        <v>7915</v>
      </c>
      <c r="F32" s="7">
        <f t="shared" si="19"/>
        <v>5179</v>
      </c>
      <c r="G32" s="13"/>
      <c r="H32" s="2" t="s">
        <v>53</v>
      </c>
      <c r="I32" s="2"/>
      <c r="J32" s="2"/>
      <c r="K32" s="2"/>
      <c r="XFD32" s="49">
        <f>XFD30+XFD31</f>
        <v>0</v>
      </c>
    </row>
    <row r="33" spans="1:11" ht="15.75" customHeight="1" x14ac:dyDescent="0.2">
      <c r="A33" s="10" t="s">
        <v>54</v>
      </c>
      <c r="B33" s="56">
        <v>0</v>
      </c>
      <c r="C33" s="56">
        <v>0</v>
      </c>
      <c r="D33" s="56">
        <v>0</v>
      </c>
      <c r="E33" s="56">
        <v>0</v>
      </c>
      <c r="F33" s="56">
        <v>0</v>
      </c>
      <c r="G33" s="13"/>
      <c r="H33" s="2" t="s">
        <v>55</v>
      </c>
      <c r="I33" s="2"/>
      <c r="J33" s="2"/>
      <c r="K33" s="2"/>
    </row>
    <row r="34" spans="1:11" ht="15.75" customHeight="1" x14ac:dyDescent="0.2">
      <c r="A34" s="10" t="s">
        <v>56</v>
      </c>
      <c r="B34" s="56">
        <v>0</v>
      </c>
      <c r="C34" s="56">
        <v>0</v>
      </c>
      <c r="D34" s="56">
        <v>0</v>
      </c>
      <c r="E34" s="56">
        <v>5</v>
      </c>
      <c r="F34" s="56">
        <v>10</v>
      </c>
      <c r="G34" s="13"/>
      <c r="H34" s="2" t="s">
        <v>57</v>
      </c>
      <c r="I34" s="2"/>
      <c r="J34" s="2"/>
      <c r="K34" s="2"/>
    </row>
    <row r="35" spans="1:11" ht="15.75" customHeight="1" x14ac:dyDescent="0.2">
      <c r="A35" s="10" t="s">
        <v>58</v>
      </c>
      <c r="B35" s="56">
        <v>0</v>
      </c>
      <c r="C35" s="56">
        <v>0</v>
      </c>
      <c r="D35" s="56">
        <v>0</v>
      </c>
      <c r="E35" s="56">
        <v>0</v>
      </c>
      <c r="F35" s="56">
        <v>0</v>
      </c>
      <c r="G35" s="13"/>
      <c r="H35" s="2" t="s">
        <v>59</v>
      </c>
      <c r="I35" s="2"/>
      <c r="J35" s="2"/>
      <c r="K35" s="2"/>
    </row>
    <row r="36" spans="1:11" ht="15.75" customHeight="1" x14ac:dyDescent="0.2">
      <c r="A36" s="6" t="s">
        <v>60</v>
      </c>
      <c r="B36" s="7">
        <f t="shared" ref="B36:F36" si="20">SUM(B33:B35)</f>
        <v>0</v>
      </c>
      <c r="C36" s="7">
        <f t="shared" si="20"/>
        <v>0</v>
      </c>
      <c r="D36" s="7">
        <f t="shared" si="20"/>
        <v>0</v>
      </c>
      <c r="E36" s="7">
        <f t="shared" si="20"/>
        <v>5</v>
      </c>
      <c r="F36" s="7">
        <f t="shared" si="20"/>
        <v>10</v>
      </c>
      <c r="G36" s="13"/>
      <c r="H36" s="2" t="s">
        <v>61</v>
      </c>
      <c r="I36" s="2"/>
      <c r="J36" s="2"/>
      <c r="K36" s="2"/>
    </row>
    <row r="37" spans="1:11" ht="15.75" customHeight="1" x14ac:dyDescent="0.2">
      <c r="A37" s="10" t="s">
        <v>62</v>
      </c>
      <c r="B37" s="56">
        <v>0</v>
      </c>
      <c r="C37" s="56">
        <v>0</v>
      </c>
      <c r="D37" s="56">
        <v>0</v>
      </c>
      <c r="E37" s="56">
        <v>0</v>
      </c>
      <c r="F37" s="56">
        <v>0</v>
      </c>
      <c r="G37" s="13"/>
      <c r="H37" s="2" t="s">
        <v>63</v>
      </c>
      <c r="I37" s="2"/>
      <c r="J37" s="2"/>
      <c r="K37" s="2"/>
    </row>
    <row r="38" spans="1:11" ht="15.75" customHeight="1" x14ac:dyDescent="0.2">
      <c r="A38" s="10" t="s">
        <v>64</v>
      </c>
      <c r="B38" s="56">
        <v>0</v>
      </c>
      <c r="C38" s="56">
        <v>0</v>
      </c>
      <c r="D38" s="56">
        <v>0</v>
      </c>
      <c r="E38" s="56">
        <v>0</v>
      </c>
      <c r="F38" s="56">
        <v>0</v>
      </c>
      <c r="G38" s="13"/>
      <c r="H38" s="2"/>
      <c r="I38" s="2"/>
      <c r="J38" s="2"/>
      <c r="K38" s="2"/>
    </row>
    <row r="39" spans="1:11" ht="15.75" customHeight="1" x14ac:dyDescent="0.2">
      <c r="A39" s="10" t="s">
        <v>65</v>
      </c>
      <c r="B39" s="56">
        <v>0</v>
      </c>
      <c r="C39" s="56">
        <v>38</v>
      </c>
      <c r="D39" s="56">
        <v>38</v>
      </c>
      <c r="E39" s="56">
        <v>0</v>
      </c>
      <c r="F39" s="56">
        <v>0</v>
      </c>
      <c r="G39" s="13"/>
      <c r="H39" s="2"/>
      <c r="I39" s="2"/>
      <c r="J39" s="2"/>
      <c r="K39" s="2"/>
    </row>
    <row r="40" spans="1:11" ht="15.75" customHeight="1" x14ac:dyDescent="0.2">
      <c r="A40" s="6" t="s">
        <v>66</v>
      </c>
      <c r="B40" s="7">
        <f t="shared" ref="B40:F40" si="21">SUM(B37:B39)</f>
        <v>0</v>
      </c>
      <c r="C40" s="7">
        <f t="shared" si="21"/>
        <v>38</v>
      </c>
      <c r="D40" s="7">
        <f t="shared" si="21"/>
        <v>38</v>
      </c>
      <c r="E40" s="7">
        <f t="shared" si="21"/>
        <v>0</v>
      </c>
      <c r="F40" s="7">
        <f t="shared" si="21"/>
        <v>0</v>
      </c>
      <c r="G40" s="13"/>
      <c r="H40" s="50" t="s">
        <v>67</v>
      </c>
      <c r="I40" s="2"/>
      <c r="J40" s="2"/>
      <c r="K40" s="2"/>
    </row>
    <row r="41" spans="1:11" ht="15.75" customHeight="1" x14ac:dyDescent="0.2">
      <c r="A41" s="6" t="s">
        <v>68</v>
      </c>
      <c r="B41" s="7">
        <f t="shared" ref="B41:F41" si="22">B40+B36+B32</f>
        <v>0</v>
      </c>
      <c r="C41" s="7">
        <f t="shared" si="22"/>
        <v>7307</v>
      </c>
      <c r="D41" s="7">
        <f t="shared" si="22"/>
        <v>8167</v>
      </c>
      <c r="E41" s="7">
        <f t="shared" si="22"/>
        <v>7920</v>
      </c>
      <c r="F41" s="7">
        <f t="shared" si="22"/>
        <v>5189</v>
      </c>
      <c r="G41" s="13"/>
      <c r="H41" s="50" t="s">
        <v>69</v>
      </c>
      <c r="I41" s="2"/>
      <c r="J41" s="2"/>
      <c r="K41" s="2"/>
    </row>
    <row r="42" spans="1:11" ht="15.75" customHeight="1" x14ac:dyDescent="0.2">
      <c r="A42" s="10" t="s">
        <v>70</v>
      </c>
      <c r="B42" s="56">
        <v>0</v>
      </c>
      <c r="C42" s="56">
        <v>0</v>
      </c>
      <c r="D42" s="56">
        <v>0</v>
      </c>
      <c r="E42" s="56">
        <v>0</v>
      </c>
      <c r="F42" s="56">
        <v>0</v>
      </c>
      <c r="G42" s="13"/>
      <c r="H42" s="50" t="s">
        <v>71</v>
      </c>
      <c r="I42" s="2"/>
      <c r="J42" s="2"/>
      <c r="K42" s="2"/>
    </row>
    <row r="43" spans="1:11" ht="15.75" customHeight="1" x14ac:dyDescent="0.2">
      <c r="A43" s="10" t="s">
        <v>72</v>
      </c>
      <c r="B43" s="56">
        <v>0</v>
      </c>
      <c r="C43" s="56">
        <v>50</v>
      </c>
      <c r="D43" s="56">
        <v>14</v>
      </c>
      <c r="E43" s="56">
        <v>41</v>
      </c>
      <c r="F43" s="56">
        <v>44</v>
      </c>
      <c r="G43" s="13"/>
      <c r="H43" s="50" t="s">
        <v>73</v>
      </c>
      <c r="I43" s="2"/>
      <c r="J43" s="2"/>
      <c r="K43" s="2"/>
    </row>
    <row r="44" spans="1:11" ht="15.75" customHeight="1" x14ac:dyDescent="0.2">
      <c r="A44" s="10" t="s">
        <v>74</v>
      </c>
      <c r="B44" s="56">
        <v>0</v>
      </c>
      <c r="C44" s="56">
        <v>0</v>
      </c>
      <c r="D44" s="56">
        <v>0</v>
      </c>
      <c r="E44" s="56">
        <v>0</v>
      </c>
      <c r="F44" s="56">
        <v>0</v>
      </c>
      <c r="G44" s="13"/>
      <c r="H44" s="50" t="s">
        <v>75</v>
      </c>
      <c r="I44" s="2"/>
      <c r="J44" s="2"/>
      <c r="K44" s="2"/>
    </row>
    <row r="45" spans="1:11" ht="15.75" customHeight="1" x14ac:dyDescent="0.2">
      <c r="A45" s="10" t="s">
        <v>76</v>
      </c>
      <c r="B45" s="56">
        <v>0</v>
      </c>
      <c r="C45" s="56">
        <v>322</v>
      </c>
      <c r="D45" s="56">
        <v>494</v>
      </c>
      <c r="E45" s="56">
        <v>907</v>
      </c>
      <c r="F45" s="56">
        <v>1208</v>
      </c>
      <c r="G45" s="13"/>
      <c r="H45" s="50" t="s">
        <v>77</v>
      </c>
      <c r="I45" s="2"/>
      <c r="J45" s="2"/>
      <c r="K45" s="2"/>
    </row>
    <row r="46" spans="1:11" ht="15.75" customHeight="1" x14ac:dyDescent="0.2">
      <c r="A46" s="10" t="s">
        <v>78</v>
      </c>
      <c r="B46" s="56">
        <v>0</v>
      </c>
      <c r="C46" s="56">
        <v>0</v>
      </c>
      <c r="D46" s="56">
        <v>0</v>
      </c>
      <c r="E46" s="56">
        <v>0</v>
      </c>
      <c r="F46" s="56">
        <v>0</v>
      </c>
      <c r="G46" s="13"/>
    </row>
    <row r="47" spans="1:11" ht="15.75" customHeight="1" x14ac:dyDescent="0.2">
      <c r="A47" s="10" t="s">
        <v>79</v>
      </c>
      <c r="B47" s="56">
        <v>0</v>
      </c>
      <c r="C47" s="56">
        <v>5988</v>
      </c>
      <c r="D47" s="56">
        <v>2285</v>
      </c>
      <c r="E47" s="56">
        <v>141</v>
      </c>
      <c r="F47" s="56">
        <v>1609</v>
      </c>
      <c r="G47" s="13"/>
    </row>
    <row r="48" spans="1:11" ht="15.75" customHeight="1" x14ac:dyDescent="0.2">
      <c r="A48" s="6" t="s">
        <v>80</v>
      </c>
      <c r="B48" s="7">
        <f t="shared" ref="B48:F48" si="23">SUM(B42:B47)</f>
        <v>0</v>
      </c>
      <c r="C48" s="7">
        <f t="shared" si="23"/>
        <v>6360</v>
      </c>
      <c r="D48" s="7">
        <f t="shared" si="23"/>
        <v>2793</v>
      </c>
      <c r="E48" s="7">
        <f t="shared" si="23"/>
        <v>1089</v>
      </c>
      <c r="F48" s="7">
        <f t="shared" si="23"/>
        <v>2861</v>
      </c>
      <c r="G48" s="13"/>
    </row>
    <row r="49" spans="1:7" ht="15.75" customHeight="1" x14ac:dyDescent="0.2">
      <c r="A49" s="6" t="s">
        <v>81</v>
      </c>
      <c r="B49" s="7">
        <f t="shared" ref="B49:F49" si="24">B48+B41</f>
        <v>0</v>
      </c>
      <c r="C49" s="7">
        <f t="shared" si="24"/>
        <v>13667</v>
      </c>
      <c r="D49" s="7">
        <f t="shared" si="24"/>
        <v>10960</v>
      </c>
      <c r="E49" s="7">
        <f t="shared" si="24"/>
        <v>9009</v>
      </c>
      <c r="F49" s="7">
        <f t="shared" si="24"/>
        <v>8050</v>
      </c>
      <c r="G49" s="13"/>
    </row>
    <row r="50" spans="1:7" ht="15.75" customHeight="1" x14ac:dyDescent="0.2">
      <c r="A50" s="10" t="s">
        <v>82</v>
      </c>
      <c r="B50" s="56">
        <v>0</v>
      </c>
      <c r="C50" s="56">
        <v>100</v>
      </c>
      <c r="D50" s="56">
        <v>59</v>
      </c>
      <c r="E50" s="56">
        <v>58</v>
      </c>
      <c r="F50" s="56">
        <v>58</v>
      </c>
      <c r="G50" s="13"/>
    </row>
    <row r="51" spans="1:7" ht="15.75" customHeight="1" x14ac:dyDescent="0.2">
      <c r="A51" s="10" t="s">
        <v>83</v>
      </c>
      <c r="B51" s="56">
        <v>0</v>
      </c>
      <c r="C51" s="56">
        <v>760</v>
      </c>
      <c r="D51" s="56">
        <v>-11529</v>
      </c>
      <c r="E51" s="56">
        <v>-6967</v>
      </c>
      <c r="F51" s="56">
        <v>-4136</v>
      </c>
      <c r="G51" s="13"/>
    </row>
    <row r="52" spans="1:7" ht="15.75" customHeight="1" x14ac:dyDescent="0.2">
      <c r="A52" s="10" t="s">
        <v>84</v>
      </c>
      <c r="B52" s="56">
        <v>0</v>
      </c>
      <c r="C52" s="56">
        <v>0</v>
      </c>
      <c r="D52" s="56">
        <v>0</v>
      </c>
      <c r="E52" s="56">
        <v>0</v>
      </c>
      <c r="F52" s="56">
        <v>0</v>
      </c>
      <c r="G52" s="13"/>
    </row>
    <row r="53" spans="1:7" ht="15.75" customHeight="1" x14ac:dyDescent="0.2">
      <c r="A53" s="10" t="s">
        <v>85</v>
      </c>
      <c r="B53" s="56">
        <v>0</v>
      </c>
      <c r="C53" s="56">
        <v>5670</v>
      </c>
      <c r="D53" s="56">
        <v>9924</v>
      </c>
      <c r="E53" s="56">
        <v>6174</v>
      </c>
      <c r="F53" s="56">
        <v>4040</v>
      </c>
      <c r="G53" s="13"/>
    </row>
    <row r="54" spans="1:7" ht="15.75" customHeight="1" x14ac:dyDescent="0.2">
      <c r="A54" s="10" t="s">
        <v>86</v>
      </c>
      <c r="B54" s="14">
        <f t="shared" ref="B54:F54" si="25">SUM(B50:B53)</f>
        <v>0</v>
      </c>
      <c r="C54" s="14">
        <f t="shared" si="25"/>
        <v>6530</v>
      </c>
      <c r="D54" s="14">
        <f t="shared" si="25"/>
        <v>-1546</v>
      </c>
      <c r="E54" s="14">
        <f t="shared" si="25"/>
        <v>-735</v>
      </c>
      <c r="F54" s="14">
        <f t="shared" si="25"/>
        <v>-38</v>
      </c>
      <c r="G54" s="13"/>
    </row>
    <row r="55" spans="1:7" ht="15.75" customHeight="1" x14ac:dyDescent="0.2">
      <c r="A55" s="10" t="s">
        <v>87</v>
      </c>
      <c r="B55" s="56">
        <v>0</v>
      </c>
      <c r="C55" s="56">
        <v>0</v>
      </c>
      <c r="D55" s="56">
        <v>0</v>
      </c>
      <c r="E55" s="56">
        <v>0</v>
      </c>
      <c r="F55" s="56">
        <v>0</v>
      </c>
      <c r="G55" s="13"/>
    </row>
    <row r="56" spans="1:7" ht="15.75" customHeight="1" x14ac:dyDescent="0.2">
      <c r="A56" s="6" t="s">
        <v>88</v>
      </c>
      <c r="B56" s="7">
        <f t="shared" ref="B56:F56" si="26">B54+B55</f>
        <v>0</v>
      </c>
      <c r="C56" s="7">
        <f t="shared" si="26"/>
        <v>6530</v>
      </c>
      <c r="D56" s="7">
        <f t="shared" si="26"/>
        <v>-1546</v>
      </c>
      <c r="E56" s="7">
        <f t="shared" si="26"/>
        <v>-735</v>
      </c>
      <c r="F56" s="7">
        <f t="shared" si="26"/>
        <v>-38</v>
      </c>
      <c r="G56" s="13"/>
    </row>
    <row r="57" spans="1:7" ht="15.75" customHeight="1" x14ac:dyDescent="0.2">
      <c r="A57" s="10" t="s">
        <v>89</v>
      </c>
      <c r="B57" s="56">
        <v>0</v>
      </c>
      <c r="C57" s="56">
        <v>0</v>
      </c>
      <c r="D57" s="56">
        <v>523</v>
      </c>
      <c r="E57" s="56">
        <v>1004</v>
      </c>
      <c r="F57" s="56">
        <v>604</v>
      </c>
      <c r="G57" s="13"/>
    </row>
    <row r="58" spans="1:7" ht="15.75" customHeight="1" x14ac:dyDescent="0.2">
      <c r="A58" s="10" t="s">
        <v>90</v>
      </c>
      <c r="B58" s="56">
        <v>0</v>
      </c>
      <c r="C58" s="56">
        <v>0</v>
      </c>
      <c r="D58" s="56">
        <v>523</v>
      </c>
      <c r="E58" s="56">
        <v>1004</v>
      </c>
      <c r="F58" s="56">
        <v>604</v>
      </c>
      <c r="G58" s="13"/>
    </row>
    <row r="59" spans="1:7" ht="15.75" customHeight="1" x14ac:dyDescent="0.2">
      <c r="A59" s="10" t="s">
        <v>91</v>
      </c>
      <c r="B59" s="56">
        <v>0</v>
      </c>
      <c r="C59" s="56">
        <v>0</v>
      </c>
      <c r="D59" s="56">
        <v>0</v>
      </c>
      <c r="E59" s="56">
        <v>0</v>
      </c>
      <c r="F59" s="56">
        <v>0</v>
      </c>
      <c r="G59" s="13"/>
    </row>
    <row r="60" spans="1:7" ht="15.75" customHeight="1" x14ac:dyDescent="0.2">
      <c r="A60" s="10" t="s">
        <v>92</v>
      </c>
      <c r="B60" s="56">
        <v>0</v>
      </c>
      <c r="C60" s="56">
        <v>0</v>
      </c>
      <c r="D60" s="56">
        <v>0</v>
      </c>
      <c r="E60" s="56">
        <v>0</v>
      </c>
      <c r="F60" s="56">
        <v>0</v>
      </c>
      <c r="G60" s="13"/>
    </row>
    <row r="61" spans="1:7" ht="15.75" customHeight="1" x14ac:dyDescent="0.2">
      <c r="A61" s="10" t="s">
        <v>93</v>
      </c>
      <c r="B61" s="56">
        <v>0</v>
      </c>
      <c r="C61" s="56">
        <v>0</v>
      </c>
      <c r="D61" s="56">
        <v>0</v>
      </c>
      <c r="E61" s="56">
        <v>0</v>
      </c>
      <c r="F61" s="56">
        <v>0</v>
      </c>
      <c r="G61" s="13"/>
    </row>
    <row r="62" spans="1:7" ht="15.75" customHeight="1" x14ac:dyDescent="0.2">
      <c r="A62" s="10" t="s">
        <v>94</v>
      </c>
      <c r="B62" s="56">
        <v>0</v>
      </c>
      <c r="C62" s="56">
        <v>3000</v>
      </c>
      <c r="D62" s="56">
        <v>3190</v>
      </c>
      <c r="E62" s="56">
        <v>5101</v>
      </c>
      <c r="F62" s="56">
        <v>4999</v>
      </c>
      <c r="G62" s="13"/>
    </row>
    <row r="63" spans="1:7" ht="15.75" customHeight="1" x14ac:dyDescent="0.2">
      <c r="A63" s="10" t="s">
        <v>95</v>
      </c>
      <c r="B63" s="56">
        <v>0</v>
      </c>
      <c r="C63" s="56">
        <v>0</v>
      </c>
      <c r="D63" s="56">
        <v>0</v>
      </c>
      <c r="E63" s="56">
        <v>0</v>
      </c>
      <c r="F63" s="56">
        <v>0</v>
      </c>
      <c r="G63" s="13"/>
    </row>
    <row r="64" spans="1:7" ht="15.75" customHeight="1" x14ac:dyDescent="0.2">
      <c r="A64" s="6" t="s">
        <v>96</v>
      </c>
      <c r="B64" s="7">
        <f t="shared" ref="B64:F64" si="27">B57-B58+SUM(B59:B63)</f>
        <v>0</v>
      </c>
      <c r="C64" s="7">
        <f t="shared" si="27"/>
        <v>3000</v>
      </c>
      <c r="D64" s="7">
        <f t="shared" si="27"/>
        <v>3190</v>
      </c>
      <c r="E64" s="7">
        <f t="shared" si="27"/>
        <v>5101</v>
      </c>
      <c r="F64" s="7">
        <f t="shared" si="27"/>
        <v>4999</v>
      </c>
      <c r="G64" s="13"/>
    </row>
    <row r="65" spans="1:6" ht="15.75" customHeight="1" x14ac:dyDescent="0.2">
      <c r="A65" s="10" t="s">
        <v>97</v>
      </c>
      <c r="B65" s="56">
        <v>0</v>
      </c>
      <c r="C65" s="56">
        <v>800</v>
      </c>
      <c r="D65" s="56">
        <v>5620</v>
      </c>
      <c r="E65" s="56">
        <v>582</v>
      </c>
      <c r="F65" s="56">
        <v>0</v>
      </c>
    </row>
    <row r="66" spans="1:6" ht="15.75" customHeight="1" x14ac:dyDescent="0.2">
      <c r="A66" s="10" t="s">
        <v>98</v>
      </c>
      <c r="B66" s="56">
        <v>0</v>
      </c>
      <c r="C66" s="56">
        <v>0</v>
      </c>
      <c r="D66" s="56">
        <v>0</v>
      </c>
      <c r="E66" s="56">
        <v>0</v>
      </c>
      <c r="F66" s="56">
        <v>0</v>
      </c>
    </row>
    <row r="67" spans="1:6" ht="15.75" customHeight="1" x14ac:dyDescent="0.2">
      <c r="A67" s="10" t="s">
        <v>99</v>
      </c>
      <c r="B67" s="56">
        <v>0</v>
      </c>
      <c r="C67" s="56">
        <v>0</v>
      </c>
      <c r="D67" s="56">
        <v>0</v>
      </c>
      <c r="E67" s="56">
        <v>0</v>
      </c>
      <c r="F67" s="56">
        <v>0</v>
      </c>
    </row>
    <row r="68" spans="1:6" ht="15.75" customHeight="1" x14ac:dyDescent="0.2">
      <c r="A68" s="10" t="s">
        <v>100</v>
      </c>
      <c r="B68" s="56">
        <v>0</v>
      </c>
      <c r="C68" s="56">
        <v>0</v>
      </c>
      <c r="D68" s="56">
        <v>0</v>
      </c>
      <c r="E68" s="56">
        <v>0</v>
      </c>
      <c r="F68" s="56">
        <v>0</v>
      </c>
    </row>
    <row r="69" spans="1:6" ht="15.75" customHeight="1" x14ac:dyDescent="0.2">
      <c r="A69" s="10" t="s">
        <v>101</v>
      </c>
      <c r="B69" s="56">
        <v>0</v>
      </c>
      <c r="C69" s="56">
        <v>295</v>
      </c>
      <c r="D69" s="56">
        <v>105</v>
      </c>
      <c r="E69" s="56">
        <v>4</v>
      </c>
      <c r="F69" s="56">
        <v>168</v>
      </c>
    </row>
    <row r="70" spans="1:6" ht="15.75" customHeight="1" x14ac:dyDescent="0.2">
      <c r="A70" s="10" t="s">
        <v>102</v>
      </c>
      <c r="B70" s="56">
        <v>0</v>
      </c>
      <c r="C70" s="56">
        <v>3041</v>
      </c>
      <c r="D70" s="56">
        <v>3068</v>
      </c>
      <c r="E70" s="56">
        <v>3054</v>
      </c>
      <c r="F70" s="56">
        <v>2316</v>
      </c>
    </row>
    <row r="71" spans="1:6" ht="15.75" customHeight="1" x14ac:dyDescent="0.2">
      <c r="A71" s="6" t="s">
        <v>103</v>
      </c>
      <c r="B71" s="7">
        <f t="shared" ref="B71:F71" si="28">SUM(B65:B70)</f>
        <v>0</v>
      </c>
      <c r="C71" s="7">
        <f t="shared" si="28"/>
        <v>4136</v>
      </c>
      <c r="D71" s="7">
        <f t="shared" si="28"/>
        <v>8793</v>
      </c>
      <c r="E71" s="7">
        <f t="shared" si="28"/>
        <v>3640</v>
      </c>
      <c r="F71" s="7">
        <f t="shared" si="28"/>
        <v>2484</v>
      </c>
    </row>
    <row r="72" spans="1:6" ht="15.75" customHeight="1" x14ac:dyDescent="0.2">
      <c r="A72" s="6" t="s">
        <v>104</v>
      </c>
      <c r="B72" s="7">
        <f t="shared" ref="B72:F72" si="29">B71+B64+B56+B57</f>
        <v>0</v>
      </c>
      <c r="C72" s="7">
        <f t="shared" si="29"/>
        <v>13666</v>
      </c>
      <c r="D72" s="7">
        <f t="shared" si="29"/>
        <v>10960</v>
      </c>
      <c r="E72" s="7">
        <f t="shared" si="29"/>
        <v>9010</v>
      </c>
      <c r="F72" s="7">
        <f t="shared" si="29"/>
        <v>8049</v>
      </c>
    </row>
    <row r="73" spans="1:6" ht="15.75" customHeight="1" x14ac:dyDescent="0.2">
      <c r="A73" s="6" t="s">
        <v>105</v>
      </c>
      <c r="B73" s="7" t="s">
        <v>4</v>
      </c>
      <c r="C73" s="7" t="s">
        <v>5</v>
      </c>
      <c r="D73" s="7" t="s">
        <v>6</v>
      </c>
      <c r="E73" s="7" t="s">
        <v>7</v>
      </c>
      <c r="F73" s="7" t="s">
        <v>8</v>
      </c>
    </row>
    <row r="74" spans="1:6" ht="15.75" customHeight="1" x14ac:dyDescent="0.2">
      <c r="A74" s="10" t="s">
        <v>106</v>
      </c>
      <c r="B74" s="56">
        <v>0</v>
      </c>
      <c r="C74" s="56">
        <v>11</v>
      </c>
      <c r="D74" s="56">
        <v>8</v>
      </c>
      <c r="E74" s="56">
        <v>6</v>
      </c>
      <c r="F74" s="60">
        <v>5</v>
      </c>
    </row>
    <row r="75" spans="1:6" ht="15.75" customHeight="1" x14ac:dyDescent="0.2">
      <c r="A75" s="51"/>
      <c r="B75" s="52"/>
      <c r="C75" s="52"/>
      <c r="D75" s="52"/>
      <c r="E75" s="52"/>
      <c r="F75" s="52"/>
    </row>
    <row r="76" spans="1:6" ht="15.75" customHeight="1" x14ac:dyDescent="0.2">
      <c r="A76" s="51"/>
      <c r="B76" s="52"/>
      <c r="C76" s="52"/>
      <c r="D76" s="52"/>
      <c r="E76" s="52"/>
      <c r="F76" s="52"/>
    </row>
    <row r="77" spans="1:6" ht="15.75" customHeight="1" x14ac:dyDescent="0.2">
      <c r="A77" s="51"/>
      <c r="B77" s="52"/>
      <c r="C77" s="52"/>
      <c r="D77" s="52"/>
      <c r="E77" s="52"/>
      <c r="F77" s="52"/>
    </row>
    <row r="78" spans="1:6" ht="15.75" customHeight="1" x14ac:dyDescent="0.2">
      <c r="A78" s="51"/>
      <c r="B78" s="52"/>
      <c r="C78" s="52"/>
      <c r="D78" s="52"/>
      <c r="E78" s="52"/>
      <c r="F78" s="52"/>
    </row>
    <row r="79" spans="1:6" ht="15.75" customHeight="1" x14ac:dyDescent="0.2">
      <c r="A79" s="51"/>
      <c r="B79" s="52"/>
      <c r="C79" s="52"/>
      <c r="D79" s="52"/>
      <c r="E79" s="52"/>
      <c r="F79" s="52"/>
    </row>
    <row r="80" spans="1:6" ht="15.75" customHeight="1" x14ac:dyDescent="0.2">
      <c r="A80" s="51"/>
      <c r="B80" s="52"/>
      <c r="C80" s="52"/>
      <c r="D80" s="52"/>
      <c r="E80" s="52"/>
      <c r="F80" s="52"/>
    </row>
    <row r="81" spans="1:6" ht="15.75" customHeight="1" x14ac:dyDescent="0.2">
      <c r="A81" s="51"/>
      <c r="B81" s="52"/>
      <c r="C81" s="52"/>
      <c r="D81" s="52"/>
      <c r="E81" s="52"/>
      <c r="F81" s="52"/>
    </row>
    <row r="82" spans="1:6" ht="15.75" customHeight="1" x14ac:dyDescent="0.2">
      <c r="A82" s="51"/>
      <c r="B82" s="52"/>
      <c r="C82" s="52"/>
      <c r="D82" s="52"/>
      <c r="E82" s="52"/>
      <c r="F82" s="52"/>
    </row>
    <row r="83" spans="1:6" ht="15.75" customHeight="1" x14ac:dyDescent="0.2">
      <c r="A83" s="51"/>
      <c r="B83" s="52"/>
      <c r="C83" s="52"/>
      <c r="D83" s="52"/>
      <c r="E83" s="52"/>
      <c r="F83" s="52"/>
    </row>
    <row r="84" spans="1:6" ht="15.75" customHeight="1" x14ac:dyDescent="0.2">
      <c r="A84" s="51"/>
      <c r="B84" s="52"/>
      <c r="C84" s="52"/>
      <c r="D84" s="52"/>
      <c r="E84" s="52"/>
      <c r="F84" s="52"/>
    </row>
    <row r="85" spans="1:6" ht="15.75" customHeight="1" x14ac:dyDescent="0.2">
      <c r="A85" s="51"/>
      <c r="B85" s="52"/>
      <c r="C85" s="52"/>
      <c r="D85" s="52"/>
      <c r="E85" s="52"/>
      <c r="F85" s="52"/>
    </row>
    <row r="86" spans="1:6" ht="15.75" customHeight="1" x14ac:dyDescent="0.2">
      <c r="A86" s="51"/>
      <c r="B86" s="52"/>
      <c r="C86" s="52"/>
      <c r="D86" s="52"/>
      <c r="E86" s="52"/>
      <c r="F86" s="52"/>
    </row>
    <row r="87" spans="1:6" ht="15.75" customHeight="1" x14ac:dyDescent="0.2">
      <c r="A87" s="51"/>
      <c r="B87" s="52"/>
      <c r="C87" s="52"/>
      <c r="D87" s="52"/>
      <c r="E87" s="52"/>
      <c r="F87" s="52"/>
    </row>
    <row r="88" spans="1:6" ht="15.75" customHeight="1" x14ac:dyDescent="0.2">
      <c r="A88" s="51"/>
      <c r="B88" s="52"/>
      <c r="C88" s="52"/>
      <c r="D88" s="52"/>
      <c r="E88" s="52"/>
      <c r="F88" s="52"/>
    </row>
    <row r="89" spans="1:6" ht="15.75" customHeight="1" x14ac:dyDescent="0.2">
      <c r="A89" s="51"/>
      <c r="B89" s="52"/>
      <c r="C89" s="52"/>
      <c r="D89" s="52"/>
      <c r="E89" s="52"/>
      <c r="F89" s="52"/>
    </row>
    <row r="90" spans="1:6" ht="15.75" customHeight="1" x14ac:dyDescent="0.2">
      <c r="A90" s="51"/>
      <c r="B90" s="52"/>
      <c r="C90" s="52"/>
      <c r="D90" s="52"/>
      <c r="E90" s="52"/>
      <c r="F90" s="52"/>
    </row>
    <row r="91" spans="1:6" ht="15.75" customHeight="1" x14ac:dyDescent="0.2">
      <c r="A91" s="51"/>
      <c r="B91" s="52"/>
      <c r="C91" s="52"/>
      <c r="D91" s="52"/>
      <c r="E91" s="52"/>
      <c r="F91" s="52"/>
    </row>
    <row r="92" spans="1:6" ht="15.75" customHeight="1" x14ac:dyDescent="0.2">
      <c r="A92" s="51"/>
      <c r="B92" s="52"/>
      <c r="C92" s="52"/>
      <c r="D92" s="52"/>
      <c r="E92" s="52"/>
      <c r="F92" s="52"/>
    </row>
    <row r="93" spans="1:6" ht="15.75" customHeight="1" x14ac:dyDescent="0.2">
      <c r="A93" s="51"/>
      <c r="B93" s="52"/>
      <c r="C93" s="52"/>
      <c r="D93" s="52"/>
      <c r="E93" s="52"/>
      <c r="F93" s="52"/>
    </row>
    <row r="94" spans="1:6" ht="15.75" customHeight="1" x14ac:dyDescent="0.2">
      <c r="A94" s="51"/>
      <c r="B94" s="52"/>
      <c r="C94" s="52"/>
      <c r="D94" s="52"/>
      <c r="E94" s="52"/>
      <c r="F94" s="52"/>
    </row>
    <row r="95" spans="1:6" ht="15.75" customHeight="1" x14ac:dyDescent="0.2">
      <c r="A95" s="51"/>
      <c r="B95" s="52"/>
      <c r="C95" s="52"/>
      <c r="D95" s="52"/>
      <c r="E95" s="52"/>
      <c r="F95" s="52"/>
    </row>
    <row r="96" spans="1:6" ht="15.75" customHeight="1" x14ac:dyDescent="0.2">
      <c r="A96" s="51"/>
      <c r="B96" s="52"/>
      <c r="C96" s="52"/>
      <c r="D96" s="52"/>
      <c r="E96" s="52"/>
      <c r="F96" s="52"/>
    </row>
    <row r="97" spans="1:6" ht="15.75" customHeight="1" x14ac:dyDescent="0.2">
      <c r="A97" s="51"/>
      <c r="B97" s="52"/>
      <c r="C97" s="52"/>
      <c r="D97" s="52"/>
      <c r="E97" s="52"/>
      <c r="F97" s="52"/>
    </row>
    <row r="98" spans="1:6" ht="15.75" customHeight="1" x14ac:dyDescent="0.2">
      <c r="A98" s="51"/>
      <c r="B98" s="52"/>
      <c r="C98" s="52"/>
      <c r="D98" s="52"/>
      <c r="E98" s="52"/>
      <c r="F98" s="52"/>
    </row>
    <row r="99" spans="1:6" ht="15.75" customHeight="1" x14ac:dyDescent="0.2">
      <c r="A99" s="51"/>
      <c r="B99" s="52"/>
      <c r="C99" s="52"/>
      <c r="D99" s="52"/>
      <c r="E99" s="52"/>
      <c r="F99" s="52"/>
    </row>
    <row r="100" spans="1:6" ht="15.75" customHeight="1" x14ac:dyDescent="0.2">
      <c r="A100" s="51"/>
      <c r="B100" s="52"/>
      <c r="C100" s="52"/>
      <c r="D100" s="52"/>
      <c r="E100" s="52"/>
      <c r="F100" s="52"/>
    </row>
    <row r="101" spans="1:6" ht="15.75" customHeight="1" x14ac:dyDescent="0.2">
      <c r="A101" s="51"/>
      <c r="B101" s="52"/>
      <c r="C101" s="52"/>
      <c r="D101" s="52"/>
      <c r="E101" s="52"/>
      <c r="F101" s="52"/>
    </row>
    <row r="102" spans="1:6" ht="15.75" customHeight="1" x14ac:dyDescent="0.2">
      <c r="A102" s="51"/>
      <c r="B102" s="52"/>
      <c r="C102" s="52"/>
      <c r="D102" s="52"/>
      <c r="E102" s="52"/>
      <c r="F102" s="52"/>
    </row>
    <row r="103" spans="1:6" ht="15.75" customHeight="1" x14ac:dyDescent="0.2">
      <c r="A103" s="51"/>
      <c r="B103" s="52"/>
      <c r="C103" s="52"/>
      <c r="D103" s="52"/>
      <c r="E103" s="52"/>
      <c r="F103" s="52"/>
    </row>
    <row r="104" spans="1:6" ht="15.75" customHeight="1" x14ac:dyDescent="0.2">
      <c r="A104" s="51"/>
      <c r="B104" s="52"/>
      <c r="C104" s="52"/>
      <c r="D104" s="52"/>
      <c r="E104" s="52"/>
      <c r="F104" s="52"/>
    </row>
    <row r="105" spans="1:6" ht="15.75" customHeight="1" x14ac:dyDescent="0.2">
      <c r="A105" s="51"/>
      <c r="B105" s="52"/>
      <c r="C105" s="52"/>
      <c r="D105" s="52"/>
      <c r="E105" s="52"/>
      <c r="F105" s="52"/>
    </row>
    <row r="106" spans="1:6" ht="15.75" customHeight="1" x14ac:dyDescent="0.2">
      <c r="A106" s="51"/>
      <c r="B106" s="52"/>
      <c r="C106" s="52"/>
      <c r="D106" s="52"/>
      <c r="E106" s="52"/>
      <c r="F106" s="52"/>
    </row>
    <row r="107" spans="1:6" ht="15.75" customHeight="1" x14ac:dyDescent="0.2">
      <c r="A107" s="51"/>
      <c r="B107" s="52"/>
      <c r="C107" s="52"/>
      <c r="D107" s="52"/>
      <c r="E107" s="52"/>
      <c r="F107" s="52"/>
    </row>
    <row r="108" spans="1:6" ht="15.75" customHeight="1" x14ac:dyDescent="0.2">
      <c r="A108" s="51"/>
      <c r="B108" s="52"/>
      <c r="C108" s="52"/>
      <c r="D108" s="52"/>
      <c r="E108" s="52"/>
      <c r="F108" s="52"/>
    </row>
    <row r="109" spans="1:6" ht="15.75" customHeight="1" x14ac:dyDescent="0.2">
      <c r="A109" s="51"/>
      <c r="B109" s="52"/>
      <c r="C109" s="52"/>
      <c r="D109" s="52"/>
      <c r="E109" s="52"/>
      <c r="F109" s="52"/>
    </row>
    <row r="110" spans="1:6" ht="15.75" customHeight="1" x14ac:dyDescent="0.2">
      <c r="A110" s="51"/>
      <c r="B110" s="52"/>
      <c r="C110" s="52"/>
      <c r="D110" s="52"/>
      <c r="E110" s="52"/>
      <c r="F110" s="52"/>
    </row>
    <row r="111" spans="1:6" ht="15.75" customHeight="1" x14ac:dyDescent="0.2">
      <c r="A111" s="51"/>
      <c r="B111" s="52"/>
      <c r="C111" s="52"/>
      <c r="D111" s="52"/>
      <c r="E111" s="52"/>
      <c r="F111" s="52"/>
    </row>
    <row r="112" spans="1:6" ht="15.75" customHeight="1" x14ac:dyDescent="0.2">
      <c r="A112" s="51"/>
      <c r="B112" s="52"/>
      <c r="C112" s="52"/>
      <c r="D112" s="52"/>
      <c r="E112" s="52"/>
      <c r="F112" s="52"/>
    </row>
    <row r="113" spans="1:6" ht="15.75" customHeight="1" x14ac:dyDescent="0.2">
      <c r="A113" s="51"/>
      <c r="B113" s="52"/>
      <c r="C113" s="52"/>
      <c r="D113" s="52"/>
      <c r="E113" s="52"/>
      <c r="F113" s="52"/>
    </row>
    <row r="114" spans="1:6" ht="15.75" customHeight="1" x14ac:dyDescent="0.2">
      <c r="A114" s="51"/>
      <c r="B114" s="52"/>
      <c r="C114" s="52"/>
      <c r="D114" s="52"/>
      <c r="E114" s="52"/>
      <c r="F114" s="52"/>
    </row>
    <row r="115" spans="1:6" ht="15.75" customHeight="1" x14ac:dyDescent="0.2">
      <c r="A115" s="51"/>
      <c r="B115" s="52"/>
      <c r="C115" s="52"/>
      <c r="D115" s="52"/>
      <c r="E115" s="52"/>
      <c r="F115" s="52"/>
    </row>
    <row r="116" spans="1:6" ht="15.75" customHeight="1" x14ac:dyDescent="0.2">
      <c r="A116" s="51"/>
      <c r="B116" s="52"/>
      <c r="C116" s="52"/>
      <c r="D116" s="52"/>
      <c r="E116" s="52"/>
      <c r="F116" s="52"/>
    </row>
    <row r="117" spans="1:6" ht="15.75" customHeight="1" x14ac:dyDescent="0.2">
      <c r="A117" s="51"/>
      <c r="B117" s="52"/>
      <c r="C117" s="52"/>
      <c r="D117" s="52"/>
      <c r="E117" s="52"/>
      <c r="F117" s="52"/>
    </row>
    <row r="118" spans="1:6" ht="15.75" customHeight="1" x14ac:dyDescent="0.2">
      <c r="A118" s="51"/>
      <c r="B118" s="52"/>
      <c r="C118" s="52"/>
      <c r="D118" s="52"/>
      <c r="E118" s="52"/>
      <c r="F118" s="52"/>
    </row>
    <row r="119" spans="1:6" ht="15.75" customHeight="1" x14ac:dyDescent="0.2">
      <c r="A119" s="51"/>
      <c r="B119" s="52"/>
      <c r="C119" s="52"/>
      <c r="D119" s="52"/>
      <c r="E119" s="52"/>
      <c r="F119" s="52"/>
    </row>
    <row r="120" spans="1:6" ht="15.75" customHeight="1" x14ac:dyDescent="0.2">
      <c r="A120" s="51"/>
      <c r="B120" s="52"/>
      <c r="C120" s="52"/>
      <c r="D120" s="52"/>
      <c r="E120" s="52"/>
      <c r="F120" s="52"/>
    </row>
    <row r="121" spans="1:6" ht="15.75" customHeight="1" x14ac:dyDescent="0.2">
      <c r="A121" s="51"/>
      <c r="B121" s="52"/>
      <c r="C121" s="52"/>
      <c r="D121" s="52"/>
      <c r="E121" s="52"/>
      <c r="F121" s="52"/>
    </row>
    <row r="122" spans="1:6" ht="15.75" customHeight="1" x14ac:dyDescent="0.2">
      <c r="A122" s="51"/>
      <c r="B122" s="52"/>
      <c r="C122" s="52"/>
      <c r="D122" s="52"/>
      <c r="E122" s="52"/>
      <c r="F122" s="52"/>
    </row>
    <row r="123" spans="1:6" ht="15.75" customHeight="1" x14ac:dyDescent="0.2">
      <c r="A123" s="51"/>
      <c r="B123" s="52"/>
      <c r="C123" s="52"/>
      <c r="D123" s="52"/>
      <c r="E123" s="52"/>
      <c r="F123" s="52"/>
    </row>
    <row r="124" spans="1:6" ht="15.75" customHeight="1" x14ac:dyDescent="0.2">
      <c r="A124" s="51"/>
      <c r="B124" s="52"/>
      <c r="C124" s="52"/>
      <c r="D124" s="52"/>
      <c r="E124" s="52"/>
      <c r="F124" s="52"/>
    </row>
    <row r="125" spans="1:6" ht="15.75" customHeight="1" x14ac:dyDescent="0.2">
      <c r="A125" s="51"/>
      <c r="B125" s="52"/>
      <c r="C125" s="52"/>
      <c r="D125" s="52"/>
      <c r="E125" s="52"/>
      <c r="F125" s="52"/>
    </row>
    <row r="126" spans="1:6" ht="15.75" customHeight="1" x14ac:dyDescent="0.2">
      <c r="A126" s="51"/>
      <c r="B126" s="52"/>
      <c r="C126" s="52"/>
      <c r="D126" s="52"/>
      <c r="E126" s="52"/>
      <c r="F126" s="52"/>
    </row>
    <row r="127" spans="1:6" ht="15.75" customHeight="1" x14ac:dyDescent="0.2">
      <c r="A127" s="51"/>
      <c r="B127" s="52"/>
      <c r="C127" s="52"/>
      <c r="D127" s="52"/>
      <c r="E127" s="52"/>
      <c r="F127" s="52"/>
    </row>
    <row r="128" spans="1:6" ht="15.75" customHeight="1" x14ac:dyDescent="0.2">
      <c r="A128" s="51"/>
      <c r="B128" s="52"/>
      <c r="C128" s="52"/>
      <c r="D128" s="52"/>
      <c r="E128" s="52"/>
      <c r="F128" s="52"/>
    </row>
    <row r="129" spans="1:6" ht="15.75" customHeight="1" x14ac:dyDescent="0.2">
      <c r="A129" s="51"/>
      <c r="B129" s="52"/>
      <c r="C129" s="52"/>
      <c r="D129" s="52"/>
      <c r="E129" s="52"/>
      <c r="F129" s="52"/>
    </row>
    <row r="130" spans="1:6" ht="15.75" customHeight="1" x14ac:dyDescent="0.2">
      <c r="A130" s="51"/>
      <c r="B130" s="52"/>
      <c r="C130" s="52"/>
      <c r="D130" s="52"/>
      <c r="E130" s="52"/>
      <c r="F130" s="52"/>
    </row>
    <row r="131" spans="1:6" ht="15.75" customHeight="1" x14ac:dyDescent="0.2">
      <c r="A131" s="51"/>
      <c r="B131" s="52"/>
      <c r="C131" s="52"/>
      <c r="D131" s="52"/>
      <c r="E131" s="52"/>
      <c r="F131" s="52"/>
    </row>
    <row r="132" spans="1:6" ht="15.75" customHeight="1" x14ac:dyDescent="0.2">
      <c r="A132" s="51"/>
      <c r="B132" s="52"/>
      <c r="C132" s="52"/>
      <c r="D132" s="52"/>
      <c r="E132" s="52"/>
      <c r="F132" s="52"/>
    </row>
    <row r="133" spans="1:6" ht="15.75" customHeight="1" x14ac:dyDescent="0.2">
      <c r="A133" s="51"/>
      <c r="B133" s="52"/>
      <c r="C133" s="52"/>
      <c r="D133" s="52"/>
      <c r="E133" s="52"/>
      <c r="F133" s="52"/>
    </row>
    <row r="134" spans="1:6" ht="15.75" customHeight="1" x14ac:dyDescent="0.2">
      <c r="A134" s="51"/>
      <c r="B134" s="52"/>
      <c r="C134" s="52"/>
      <c r="D134" s="52"/>
      <c r="E134" s="52"/>
      <c r="F134" s="52"/>
    </row>
    <row r="135" spans="1:6" ht="15.75" customHeight="1" x14ac:dyDescent="0.2">
      <c r="A135" s="51"/>
      <c r="B135" s="52"/>
      <c r="C135" s="52"/>
      <c r="D135" s="52"/>
      <c r="E135" s="52"/>
      <c r="F135" s="52"/>
    </row>
    <row r="136" spans="1:6" ht="15.75" customHeight="1" x14ac:dyDescent="0.2">
      <c r="A136" s="51"/>
      <c r="B136" s="52"/>
      <c r="C136" s="52"/>
      <c r="D136" s="52"/>
      <c r="E136" s="52"/>
      <c r="F136" s="52"/>
    </row>
    <row r="137" spans="1:6" ht="15.75" customHeight="1" x14ac:dyDescent="0.2">
      <c r="A137" s="51"/>
      <c r="B137" s="52"/>
      <c r="C137" s="52"/>
      <c r="D137" s="52"/>
      <c r="E137" s="52"/>
      <c r="F137" s="52"/>
    </row>
    <row r="138" spans="1:6" ht="15.75" customHeight="1" x14ac:dyDescent="0.2">
      <c r="A138" s="51"/>
      <c r="B138" s="52"/>
      <c r="C138" s="52"/>
      <c r="D138" s="52"/>
      <c r="E138" s="52"/>
      <c r="F138" s="52"/>
    </row>
    <row r="139" spans="1:6" ht="15.75" customHeight="1" x14ac:dyDescent="0.2">
      <c r="A139" s="51"/>
      <c r="B139" s="52"/>
      <c r="C139" s="52"/>
      <c r="D139" s="52"/>
      <c r="E139" s="52"/>
      <c r="F139" s="52"/>
    </row>
    <row r="140" spans="1:6" ht="15.75" customHeight="1" x14ac:dyDescent="0.2">
      <c r="A140" s="51"/>
      <c r="B140" s="52"/>
      <c r="C140" s="52"/>
      <c r="D140" s="52"/>
      <c r="E140" s="52"/>
      <c r="F140" s="52"/>
    </row>
    <row r="141" spans="1:6" ht="15.75" customHeight="1" x14ac:dyDescent="0.2">
      <c r="A141" s="51"/>
      <c r="B141" s="52"/>
      <c r="C141" s="52"/>
      <c r="D141" s="52"/>
      <c r="E141" s="52"/>
      <c r="F141" s="52"/>
    </row>
    <row r="142" spans="1:6" ht="15.75" customHeight="1" x14ac:dyDescent="0.2">
      <c r="A142" s="51"/>
      <c r="B142" s="52"/>
      <c r="C142" s="52"/>
      <c r="D142" s="52"/>
      <c r="E142" s="52"/>
      <c r="F142" s="52"/>
    </row>
    <row r="143" spans="1:6" ht="15.75" customHeight="1" x14ac:dyDescent="0.2">
      <c r="A143" s="51"/>
      <c r="B143" s="52"/>
      <c r="C143" s="52"/>
      <c r="D143" s="52"/>
      <c r="E143" s="52"/>
      <c r="F143" s="52"/>
    </row>
    <row r="144" spans="1:6" ht="15.75" customHeight="1" x14ac:dyDescent="0.2">
      <c r="A144" s="51"/>
      <c r="B144" s="52"/>
      <c r="C144" s="52"/>
      <c r="D144" s="52"/>
      <c r="E144" s="52"/>
      <c r="F144" s="52"/>
    </row>
    <row r="145" spans="1:6" ht="15.75" customHeight="1" x14ac:dyDescent="0.2">
      <c r="A145" s="51"/>
      <c r="B145" s="52"/>
      <c r="C145" s="52"/>
      <c r="D145" s="52"/>
      <c r="E145" s="52"/>
      <c r="F145" s="52"/>
    </row>
    <row r="146" spans="1:6" ht="15.75" customHeight="1" x14ac:dyDescent="0.2">
      <c r="A146" s="51"/>
      <c r="B146" s="52"/>
      <c r="C146" s="52"/>
      <c r="D146" s="52"/>
      <c r="E146" s="52"/>
      <c r="F146" s="52"/>
    </row>
    <row r="147" spans="1:6" ht="15.75" customHeight="1" x14ac:dyDescent="0.2">
      <c r="A147" s="51"/>
      <c r="B147" s="52"/>
      <c r="C147" s="52"/>
      <c r="D147" s="52"/>
      <c r="E147" s="52"/>
      <c r="F147" s="52"/>
    </row>
    <row r="148" spans="1:6" ht="15.75" customHeight="1" x14ac:dyDescent="0.2">
      <c r="A148" s="51"/>
      <c r="B148" s="52"/>
      <c r="C148" s="52"/>
      <c r="D148" s="52"/>
      <c r="E148" s="52"/>
      <c r="F148" s="52"/>
    </row>
    <row r="149" spans="1:6" ht="15.75" customHeight="1" x14ac:dyDescent="0.2">
      <c r="A149" s="51"/>
      <c r="B149" s="52"/>
      <c r="C149" s="52"/>
      <c r="D149" s="52"/>
      <c r="E149" s="52"/>
      <c r="F149" s="52"/>
    </row>
    <row r="150" spans="1:6" ht="15.75" customHeight="1" x14ac:dyDescent="0.2">
      <c r="A150" s="51"/>
      <c r="B150" s="52"/>
      <c r="C150" s="52"/>
      <c r="D150" s="52"/>
      <c r="E150" s="52"/>
      <c r="F150" s="52"/>
    </row>
    <row r="151" spans="1:6" ht="15.75" customHeight="1" x14ac:dyDescent="0.2">
      <c r="A151" s="51"/>
      <c r="B151" s="52"/>
      <c r="C151" s="52"/>
      <c r="D151" s="52"/>
      <c r="E151" s="52"/>
      <c r="F151" s="52"/>
    </row>
    <row r="152" spans="1:6" ht="15.75" customHeight="1" x14ac:dyDescent="0.2">
      <c r="A152" s="51"/>
      <c r="B152" s="52"/>
      <c r="C152" s="52"/>
      <c r="D152" s="52"/>
      <c r="E152" s="52"/>
      <c r="F152" s="52"/>
    </row>
    <row r="153" spans="1:6" ht="15.75" customHeight="1" x14ac:dyDescent="0.2">
      <c r="A153" s="51"/>
      <c r="B153" s="52"/>
      <c r="C153" s="52"/>
      <c r="D153" s="52"/>
      <c r="E153" s="52"/>
      <c r="F153" s="52"/>
    </row>
    <row r="154" spans="1:6" ht="15.75" customHeight="1" x14ac:dyDescent="0.2">
      <c r="A154" s="51"/>
      <c r="B154" s="52"/>
      <c r="C154" s="52"/>
      <c r="D154" s="52"/>
      <c r="E154" s="52"/>
      <c r="F154" s="52"/>
    </row>
    <row r="155" spans="1:6" ht="15.75" customHeight="1" x14ac:dyDescent="0.2">
      <c r="A155" s="51"/>
      <c r="B155" s="52"/>
      <c r="C155" s="52"/>
      <c r="D155" s="52"/>
      <c r="E155" s="52"/>
      <c r="F155" s="52"/>
    </row>
    <row r="156" spans="1:6" ht="15.75" customHeight="1" x14ac:dyDescent="0.2">
      <c r="A156" s="51"/>
      <c r="B156" s="52"/>
      <c r="C156" s="52"/>
      <c r="D156" s="52"/>
      <c r="E156" s="52"/>
      <c r="F156" s="52"/>
    </row>
    <row r="157" spans="1:6" ht="15.75" customHeight="1" x14ac:dyDescent="0.2">
      <c r="A157" s="51"/>
      <c r="B157" s="52"/>
      <c r="C157" s="52"/>
      <c r="D157" s="52"/>
      <c r="E157" s="52"/>
      <c r="F157" s="52"/>
    </row>
    <row r="158" spans="1:6" ht="15.75" customHeight="1" x14ac:dyDescent="0.2">
      <c r="A158" s="51"/>
      <c r="B158" s="52"/>
      <c r="C158" s="52"/>
      <c r="D158" s="52"/>
      <c r="E158" s="52"/>
      <c r="F158" s="52"/>
    </row>
    <row r="159" spans="1:6" ht="15.75" customHeight="1" x14ac:dyDescent="0.2">
      <c r="A159" s="51"/>
      <c r="B159" s="52"/>
      <c r="C159" s="52"/>
      <c r="D159" s="52"/>
      <c r="E159" s="52"/>
      <c r="F159" s="52"/>
    </row>
    <row r="160" spans="1:6" ht="15.75" customHeight="1" x14ac:dyDescent="0.2">
      <c r="A160" s="51"/>
      <c r="B160" s="52"/>
      <c r="C160" s="52"/>
      <c r="D160" s="52"/>
      <c r="E160" s="52"/>
      <c r="F160" s="52"/>
    </row>
    <row r="161" spans="1:6" ht="15.75" customHeight="1" x14ac:dyDescent="0.2">
      <c r="A161" s="51"/>
      <c r="B161" s="52"/>
      <c r="C161" s="52"/>
      <c r="D161" s="52"/>
      <c r="E161" s="52"/>
      <c r="F161" s="52"/>
    </row>
    <row r="162" spans="1:6" ht="15.75" customHeight="1" x14ac:dyDescent="0.2">
      <c r="A162" s="51"/>
      <c r="B162" s="52"/>
      <c r="C162" s="52"/>
      <c r="D162" s="52"/>
      <c r="E162" s="52"/>
      <c r="F162" s="52"/>
    </row>
    <row r="163" spans="1:6" ht="15.75" customHeight="1" x14ac:dyDescent="0.2">
      <c r="A163" s="51"/>
      <c r="B163" s="52"/>
      <c r="C163" s="52"/>
      <c r="D163" s="52"/>
      <c r="E163" s="52"/>
      <c r="F163" s="52"/>
    </row>
    <row r="164" spans="1:6" ht="15.75" customHeight="1" x14ac:dyDescent="0.2">
      <c r="A164" s="51"/>
      <c r="B164" s="52"/>
      <c r="C164" s="52"/>
      <c r="D164" s="52"/>
      <c r="E164" s="52"/>
      <c r="F164" s="52"/>
    </row>
    <row r="165" spans="1:6" ht="15.75" customHeight="1" x14ac:dyDescent="0.2">
      <c r="A165" s="51"/>
      <c r="B165" s="52"/>
      <c r="C165" s="52"/>
      <c r="D165" s="52"/>
      <c r="E165" s="52"/>
      <c r="F165" s="52"/>
    </row>
    <row r="166" spans="1:6" ht="15.75" customHeight="1" x14ac:dyDescent="0.2">
      <c r="A166" s="51"/>
      <c r="B166" s="52"/>
      <c r="C166" s="52"/>
      <c r="D166" s="52"/>
      <c r="E166" s="52"/>
      <c r="F166" s="52"/>
    </row>
    <row r="167" spans="1:6" ht="15.75" customHeight="1" x14ac:dyDescent="0.2">
      <c r="A167" s="51"/>
      <c r="B167" s="52"/>
      <c r="C167" s="52"/>
      <c r="D167" s="52"/>
      <c r="E167" s="52"/>
      <c r="F167" s="52"/>
    </row>
    <row r="168" spans="1:6" ht="15.75" customHeight="1" x14ac:dyDescent="0.2">
      <c r="A168" s="51"/>
      <c r="B168" s="52"/>
      <c r="C168" s="52"/>
      <c r="D168" s="52"/>
      <c r="E168" s="52"/>
      <c r="F168" s="52"/>
    </row>
    <row r="169" spans="1:6" ht="15.75" customHeight="1" x14ac:dyDescent="0.2">
      <c r="A169" s="51"/>
      <c r="B169" s="52"/>
      <c r="C169" s="52"/>
      <c r="D169" s="52"/>
      <c r="E169" s="52"/>
      <c r="F169" s="52"/>
    </row>
    <row r="170" spans="1:6" ht="15.75" customHeight="1" x14ac:dyDescent="0.2">
      <c r="A170" s="51"/>
      <c r="B170" s="52"/>
      <c r="C170" s="52"/>
      <c r="D170" s="52"/>
      <c r="E170" s="52"/>
      <c r="F170" s="52"/>
    </row>
    <row r="171" spans="1:6" ht="15.75" customHeight="1" x14ac:dyDescent="0.2">
      <c r="A171" s="51"/>
      <c r="B171" s="52"/>
      <c r="C171" s="52"/>
      <c r="D171" s="52"/>
      <c r="E171" s="52"/>
      <c r="F171" s="52"/>
    </row>
    <row r="172" spans="1:6" ht="15.75" customHeight="1" x14ac:dyDescent="0.2">
      <c r="A172" s="51"/>
      <c r="B172" s="52"/>
      <c r="C172" s="52"/>
      <c r="D172" s="52"/>
      <c r="E172" s="52"/>
      <c r="F172" s="52"/>
    </row>
    <row r="173" spans="1:6" ht="15.75" customHeight="1" x14ac:dyDescent="0.2">
      <c r="A173" s="51"/>
      <c r="B173" s="52"/>
      <c r="C173" s="52"/>
      <c r="D173" s="52"/>
      <c r="E173" s="52"/>
      <c r="F173" s="52"/>
    </row>
    <row r="174" spans="1:6" ht="15.75" customHeight="1" x14ac:dyDescent="0.2">
      <c r="A174" s="51"/>
      <c r="B174" s="52"/>
      <c r="C174" s="52"/>
      <c r="D174" s="52"/>
      <c r="E174" s="52"/>
      <c r="F174" s="52"/>
    </row>
    <row r="175" spans="1:6" ht="15.75" customHeight="1" x14ac:dyDescent="0.2">
      <c r="A175" s="51"/>
      <c r="B175" s="52"/>
      <c r="C175" s="52"/>
      <c r="D175" s="52"/>
      <c r="E175" s="52"/>
      <c r="F175" s="52"/>
    </row>
    <row r="176" spans="1:6" ht="15.75" customHeight="1" x14ac:dyDescent="0.2">
      <c r="A176" s="51"/>
      <c r="B176" s="52"/>
      <c r="C176" s="52"/>
      <c r="D176" s="52"/>
      <c r="E176" s="52"/>
      <c r="F176" s="52"/>
    </row>
    <row r="177" spans="1:6" ht="15.75" customHeight="1" x14ac:dyDescent="0.2">
      <c r="A177" s="51"/>
      <c r="B177" s="52"/>
      <c r="C177" s="52"/>
      <c r="D177" s="52"/>
      <c r="E177" s="52"/>
      <c r="F177" s="52"/>
    </row>
    <row r="178" spans="1:6" ht="15.75" customHeight="1" x14ac:dyDescent="0.2">
      <c r="A178" s="51"/>
      <c r="B178" s="52"/>
      <c r="C178" s="52"/>
      <c r="D178" s="52"/>
      <c r="E178" s="52"/>
      <c r="F178" s="52"/>
    </row>
    <row r="179" spans="1:6" ht="15.75" customHeight="1" x14ac:dyDescent="0.2">
      <c r="A179" s="51"/>
      <c r="B179" s="52"/>
      <c r="C179" s="52"/>
      <c r="D179" s="52"/>
      <c r="E179" s="52"/>
      <c r="F179" s="52"/>
    </row>
    <row r="180" spans="1:6" ht="15.75" customHeight="1" x14ac:dyDescent="0.2">
      <c r="A180" s="51"/>
      <c r="B180" s="52"/>
      <c r="C180" s="52"/>
      <c r="D180" s="52"/>
      <c r="E180" s="52"/>
      <c r="F180" s="52"/>
    </row>
    <row r="181" spans="1:6" ht="15.75" customHeight="1" x14ac:dyDescent="0.2">
      <c r="A181" s="51"/>
      <c r="B181" s="52"/>
      <c r="C181" s="52"/>
      <c r="D181" s="52"/>
      <c r="E181" s="52"/>
      <c r="F181" s="52"/>
    </row>
    <row r="182" spans="1:6" ht="15.75" customHeight="1" x14ac:dyDescent="0.2">
      <c r="A182" s="51"/>
      <c r="B182" s="52"/>
      <c r="C182" s="52"/>
      <c r="D182" s="52"/>
      <c r="E182" s="52"/>
      <c r="F182" s="52"/>
    </row>
    <row r="183" spans="1:6" ht="15.75" customHeight="1" x14ac:dyDescent="0.2">
      <c r="A183" s="51"/>
      <c r="B183" s="52"/>
      <c r="C183" s="52"/>
      <c r="D183" s="52"/>
      <c r="E183" s="52"/>
      <c r="F183" s="52"/>
    </row>
    <row r="184" spans="1:6" ht="15.75" customHeight="1" x14ac:dyDescent="0.2">
      <c r="A184" s="51"/>
      <c r="B184" s="52"/>
      <c r="C184" s="52"/>
      <c r="D184" s="52"/>
      <c r="E184" s="52"/>
      <c r="F184" s="52"/>
    </row>
    <row r="185" spans="1:6" ht="15.75" customHeight="1" x14ac:dyDescent="0.2">
      <c r="A185" s="51"/>
      <c r="B185" s="52"/>
      <c r="C185" s="52"/>
      <c r="D185" s="52"/>
      <c r="E185" s="52"/>
      <c r="F185" s="52"/>
    </row>
    <row r="186" spans="1:6" ht="15.75" customHeight="1" x14ac:dyDescent="0.2">
      <c r="A186" s="51"/>
      <c r="B186" s="52"/>
      <c r="C186" s="52"/>
      <c r="D186" s="52"/>
      <c r="E186" s="52"/>
      <c r="F186" s="52"/>
    </row>
    <row r="187" spans="1:6" ht="15.75" customHeight="1" x14ac:dyDescent="0.2">
      <c r="A187" s="51"/>
      <c r="B187" s="52"/>
      <c r="C187" s="52"/>
      <c r="D187" s="52"/>
      <c r="E187" s="52"/>
      <c r="F187" s="52"/>
    </row>
    <row r="188" spans="1:6" ht="15.75" customHeight="1" x14ac:dyDescent="0.2">
      <c r="A188" s="51"/>
      <c r="B188" s="52"/>
      <c r="C188" s="52"/>
      <c r="D188" s="52"/>
      <c r="E188" s="52"/>
      <c r="F188" s="52"/>
    </row>
    <row r="189" spans="1:6" ht="15.75" customHeight="1" x14ac:dyDescent="0.2">
      <c r="A189" s="51"/>
      <c r="B189" s="52"/>
      <c r="C189" s="52"/>
      <c r="D189" s="52"/>
      <c r="E189" s="52"/>
      <c r="F189" s="52"/>
    </row>
    <row r="190" spans="1:6" ht="15.75" customHeight="1" x14ac:dyDescent="0.2">
      <c r="A190" s="51"/>
      <c r="B190" s="52"/>
      <c r="C190" s="52"/>
      <c r="D190" s="52"/>
      <c r="E190" s="52"/>
      <c r="F190" s="52"/>
    </row>
    <row r="191" spans="1:6" ht="15.75" customHeight="1" x14ac:dyDescent="0.2">
      <c r="A191" s="51"/>
      <c r="B191" s="52"/>
      <c r="C191" s="52"/>
      <c r="D191" s="52"/>
      <c r="E191" s="52"/>
      <c r="F191" s="52"/>
    </row>
    <row r="192" spans="1:6" ht="15.75" customHeight="1" x14ac:dyDescent="0.2">
      <c r="A192" s="51"/>
      <c r="B192" s="52"/>
      <c r="C192" s="52"/>
      <c r="D192" s="52"/>
      <c r="E192" s="52"/>
      <c r="F192" s="52"/>
    </row>
    <row r="193" spans="1:6" ht="15.75" customHeight="1" x14ac:dyDescent="0.2">
      <c r="A193" s="51"/>
      <c r="B193" s="52"/>
      <c r="C193" s="52"/>
      <c r="D193" s="52"/>
      <c r="E193" s="52"/>
      <c r="F193" s="52"/>
    </row>
    <row r="194" spans="1:6" ht="15.75" customHeight="1" x14ac:dyDescent="0.2">
      <c r="A194" s="51"/>
      <c r="B194" s="52"/>
      <c r="C194" s="52"/>
      <c r="D194" s="52"/>
      <c r="E194" s="52"/>
      <c r="F194" s="52"/>
    </row>
    <row r="195" spans="1:6" ht="15.75" customHeight="1" x14ac:dyDescent="0.2">
      <c r="A195" s="51"/>
      <c r="B195" s="52"/>
      <c r="C195" s="52"/>
      <c r="D195" s="52"/>
      <c r="E195" s="52"/>
      <c r="F195" s="52"/>
    </row>
    <row r="196" spans="1:6" ht="15.75" customHeight="1" x14ac:dyDescent="0.2">
      <c r="A196" s="51"/>
      <c r="B196" s="52"/>
      <c r="C196" s="52"/>
      <c r="D196" s="52"/>
      <c r="E196" s="52"/>
      <c r="F196" s="52"/>
    </row>
    <row r="197" spans="1:6" ht="15.75" customHeight="1" x14ac:dyDescent="0.2">
      <c r="A197" s="51"/>
      <c r="B197" s="52"/>
      <c r="C197" s="52"/>
      <c r="D197" s="52"/>
      <c r="E197" s="52"/>
      <c r="F197" s="52"/>
    </row>
    <row r="198" spans="1:6" ht="15.75" customHeight="1" x14ac:dyDescent="0.2">
      <c r="A198" s="51"/>
      <c r="B198" s="52"/>
      <c r="C198" s="52"/>
      <c r="D198" s="52"/>
      <c r="E198" s="52"/>
      <c r="F198" s="52"/>
    </row>
    <row r="199" spans="1:6" ht="15.75" customHeight="1" x14ac:dyDescent="0.2">
      <c r="A199" s="51"/>
      <c r="B199" s="52"/>
      <c r="C199" s="52"/>
      <c r="D199" s="52"/>
      <c r="E199" s="52"/>
      <c r="F199" s="52"/>
    </row>
    <row r="200" spans="1:6" ht="15.75" customHeight="1" x14ac:dyDescent="0.2">
      <c r="A200" s="51"/>
      <c r="B200" s="52"/>
      <c r="C200" s="52"/>
      <c r="D200" s="52"/>
      <c r="E200" s="52"/>
      <c r="F200" s="52"/>
    </row>
    <row r="201" spans="1:6" ht="15.75" customHeight="1" x14ac:dyDescent="0.2">
      <c r="A201" s="51"/>
      <c r="B201" s="52"/>
      <c r="C201" s="52"/>
      <c r="D201" s="52"/>
      <c r="E201" s="52"/>
      <c r="F201" s="52"/>
    </row>
    <row r="202" spans="1:6" ht="15.75" customHeight="1" x14ac:dyDescent="0.2">
      <c r="A202" s="51"/>
      <c r="B202" s="52"/>
      <c r="C202" s="52"/>
      <c r="D202" s="52"/>
      <c r="E202" s="52"/>
      <c r="F202" s="52"/>
    </row>
    <row r="203" spans="1:6" ht="15.75" customHeight="1" x14ac:dyDescent="0.2">
      <c r="A203" s="51"/>
      <c r="B203" s="52"/>
      <c r="C203" s="52"/>
      <c r="D203" s="52"/>
      <c r="E203" s="52"/>
      <c r="F203" s="52"/>
    </row>
    <row r="204" spans="1:6" ht="15.75" customHeight="1" x14ac:dyDescent="0.2">
      <c r="A204" s="51"/>
      <c r="B204" s="52"/>
      <c r="C204" s="52"/>
      <c r="D204" s="52"/>
      <c r="E204" s="52"/>
      <c r="F204" s="52"/>
    </row>
    <row r="205" spans="1:6" ht="15.75" customHeight="1" x14ac:dyDescent="0.2">
      <c r="A205" s="51"/>
      <c r="B205" s="52"/>
      <c r="C205" s="52"/>
      <c r="D205" s="52"/>
      <c r="E205" s="52"/>
      <c r="F205" s="52"/>
    </row>
    <row r="206" spans="1:6" ht="15.75" customHeight="1" x14ac:dyDescent="0.2">
      <c r="A206" s="51"/>
      <c r="B206" s="52"/>
      <c r="C206" s="52"/>
      <c r="D206" s="52"/>
      <c r="E206" s="52"/>
      <c r="F206" s="52"/>
    </row>
    <row r="207" spans="1:6" ht="15.75" customHeight="1" x14ac:dyDescent="0.2">
      <c r="A207" s="51"/>
      <c r="B207" s="52"/>
      <c r="C207" s="52"/>
      <c r="D207" s="52"/>
      <c r="E207" s="52"/>
      <c r="F207" s="52"/>
    </row>
    <row r="208" spans="1:6" ht="15.75" customHeight="1" x14ac:dyDescent="0.2">
      <c r="A208" s="51"/>
      <c r="B208" s="52"/>
      <c r="C208" s="52"/>
      <c r="D208" s="52"/>
      <c r="E208" s="52"/>
      <c r="F208" s="52"/>
    </row>
    <row r="209" spans="1:6" ht="15.75" customHeight="1" x14ac:dyDescent="0.2">
      <c r="A209" s="51"/>
      <c r="B209" s="52"/>
      <c r="C209" s="52"/>
      <c r="D209" s="52"/>
      <c r="E209" s="52"/>
      <c r="F209" s="52"/>
    </row>
    <row r="210" spans="1:6" ht="15.75" customHeight="1" x14ac:dyDescent="0.2">
      <c r="A210" s="51"/>
      <c r="B210" s="52"/>
      <c r="C210" s="52"/>
      <c r="D210" s="52"/>
      <c r="E210" s="52"/>
      <c r="F210" s="52"/>
    </row>
    <row r="211" spans="1:6" ht="15.75" customHeight="1" x14ac:dyDescent="0.2">
      <c r="A211" s="51"/>
      <c r="B211" s="52"/>
      <c r="C211" s="52"/>
      <c r="D211" s="52"/>
      <c r="E211" s="52"/>
      <c r="F211" s="52"/>
    </row>
    <row r="212" spans="1:6" ht="15.75" customHeight="1" x14ac:dyDescent="0.2">
      <c r="A212" s="51"/>
      <c r="B212" s="52"/>
      <c r="C212" s="52"/>
      <c r="D212" s="52"/>
      <c r="E212" s="52"/>
      <c r="F212" s="52"/>
    </row>
    <row r="213" spans="1:6" ht="15.75" customHeight="1" x14ac:dyDescent="0.2">
      <c r="A213" s="51"/>
      <c r="B213" s="52"/>
      <c r="C213" s="52"/>
      <c r="D213" s="52"/>
      <c r="E213" s="52"/>
      <c r="F213" s="52"/>
    </row>
    <row r="214" spans="1:6" ht="15.75" customHeight="1" x14ac:dyDescent="0.2">
      <c r="A214" s="51"/>
      <c r="B214" s="52"/>
      <c r="C214" s="52"/>
      <c r="D214" s="52"/>
      <c r="E214" s="52"/>
      <c r="F214" s="52"/>
    </row>
    <row r="215" spans="1:6" ht="15.75" customHeight="1" x14ac:dyDescent="0.2">
      <c r="A215" s="51"/>
      <c r="B215" s="52"/>
      <c r="C215" s="52"/>
      <c r="D215" s="52"/>
      <c r="E215" s="52"/>
      <c r="F215" s="52"/>
    </row>
    <row r="216" spans="1:6" ht="15.75" customHeight="1" x14ac:dyDescent="0.2">
      <c r="A216" s="51"/>
      <c r="B216" s="52"/>
      <c r="C216" s="52"/>
      <c r="D216" s="52"/>
      <c r="E216" s="52"/>
      <c r="F216" s="52"/>
    </row>
    <row r="217" spans="1:6" ht="15.75" customHeight="1" x14ac:dyDescent="0.2">
      <c r="A217" s="51"/>
      <c r="B217" s="52"/>
      <c r="C217" s="52"/>
      <c r="D217" s="52"/>
      <c r="E217" s="52"/>
      <c r="F217" s="52"/>
    </row>
    <row r="218" spans="1:6" ht="15.75" customHeight="1" x14ac:dyDescent="0.2">
      <c r="A218" s="51"/>
      <c r="B218" s="52"/>
      <c r="C218" s="52"/>
      <c r="D218" s="52"/>
      <c r="E218" s="52"/>
      <c r="F218" s="52"/>
    </row>
    <row r="219" spans="1:6" ht="15.75" customHeight="1" x14ac:dyDescent="0.2">
      <c r="A219" s="51"/>
      <c r="B219" s="52"/>
      <c r="C219" s="52"/>
      <c r="D219" s="52"/>
      <c r="E219" s="52"/>
      <c r="F219" s="52"/>
    </row>
    <row r="220" spans="1:6" ht="15.75" customHeight="1" x14ac:dyDescent="0.2">
      <c r="A220" s="51"/>
      <c r="B220" s="52"/>
      <c r="C220" s="52"/>
      <c r="D220" s="52"/>
      <c r="E220" s="52"/>
      <c r="F220" s="52"/>
    </row>
    <row r="221" spans="1:6" ht="15.75" customHeight="1" x14ac:dyDescent="0.2">
      <c r="A221" s="51"/>
      <c r="B221" s="52"/>
      <c r="C221" s="52"/>
      <c r="D221" s="52"/>
      <c r="E221" s="52"/>
      <c r="F221" s="52"/>
    </row>
    <row r="222" spans="1:6" ht="15.75" customHeight="1" x14ac:dyDescent="0.2">
      <c r="A222" s="51"/>
      <c r="B222" s="52"/>
      <c r="C222" s="52"/>
      <c r="D222" s="52"/>
      <c r="E222" s="52"/>
      <c r="F222" s="52"/>
    </row>
    <row r="223" spans="1:6" ht="15.75" customHeight="1" x14ac:dyDescent="0.2">
      <c r="A223" s="51"/>
      <c r="B223" s="52"/>
      <c r="C223" s="52"/>
      <c r="D223" s="52"/>
      <c r="E223" s="52"/>
      <c r="F223" s="52"/>
    </row>
    <row r="224" spans="1:6" ht="15.75" customHeight="1" x14ac:dyDescent="0.2">
      <c r="A224" s="51"/>
      <c r="B224" s="52"/>
      <c r="C224" s="52"/>
      <c r="D224" s="52"/>
      <c r="E224" s="52"/>
      <c r="F224" s="52"/>
    </row>
    <row r="225" spans="1:6" ht="15.75" customHeight="1" x14ac:dyDescent="0.2">
      <c r="A225" s="51"/>
      <c r="B225" s="52"/>
      <c r="C225" s="52"/>
      <c r="D225" s="52"/>
      <c r="E225" s="52"/>
      <c r="F225" s="52"/>
    </row>
    <row r="226" spans="1:6" ht="15.75" customHeight="1" x14ac:dyDescent="0.2">
      <c r="A226" s="51"/>
      <c r="B226" s="52"/>
      <c r="C226" s="52"/>
      <c r="D226" s="52"/>
      <c r="E226" s="52"/>
      <c r="F226" s="52"/>
    </row>
    <row r="227" spans="1:6" ht="15.75" customHeight="1" x14ac:dyDescent="0.2">
      <c r="A227" s="51"/>
      <c r="B227" s="52"/>
      <c r="C227" s="52"/>
      <c r="D227" s="52"/>
      <c r="E227" s="52"/>
      <c r="F227" s="52"/>
    </row>
    <row r="228" spans="1:6" ht="15.75" customHeight="1" x14ac:dyDescent="0.2">
      <c r="A228" s="51"/>
      <c r="B228" s="52"/>
      <c r="C228" s="52"/>
      <c r="D228" s="52"/>
      <c r="E228" s="52"/>
      <c r="F228" s="52"/>
    </row>
    <row r="229" spans="1:6" ht="15.75" customHeight="1" x14ac:dyDescent="0.2">
      <c r="A229" s="51"/>
      <c r="B229" s="52"/>
      <c r="C229" s="52"/>
      <c r="D229" s="52"/>
      <c r="E229" s="52"/>
      <c r="F229" s="52"/>
    </row>
    <row r="230" spans="1:6" ht="15.75" customHeight="1" x14ac:dyDescent="0.2">
      <c r="A230" s="51"/>
      <c r="B230" s="52"/>
      <c r="C230" s="52"/>
      <c r="D230" s="52"/>
      <c r="E230" s="52"/>
      <c r="F230" s="52"/>
    </row>
    <row r="231" spans="1:6" ht="15.75" customHeight="1" x14ac:dyDescent="0.2">
      <c r="A231" s="51"/>
      <c r="B231" s="52"/>
      <c r="C231" s="52"/>
      <c r="D231" s="52"/>
      <c r="E231" s="52"/>
      <c r="F231" s="52"/>
    </row>
    <row r="232" spans="1:6" ht="15.75" customHeight="1" x14ac:dyDescent="0.2">
      <c r="A232" s="51"/>
      <c r="B232" s="52"/>
      <c r="C232" s="52"/>
      <c r="D232" s="52"/>
      <c r="E232" s="52"/>
      <c r="F232" s="52"/>
    </row>
    <row r="233" spans="1:6" ht="15.75" customHeight="1" x14ac:dyDescent="0.2">
      <c r="A233" s="51"/>
      <c r="B233" s="52"/>
      <c r="C233" s="52"/>
      <c r="D233" s="52"/>
      <c r="E233" s="52"/>
      <c r="F233" s="52"/>
    </row>
    <row r="234" spans="1:6" ht="15.75" customHeight="1" x14ac:dyDescent="0.2">
      <c r="A234" s="51"/>
      <c r="B234" s="52"/>
      <c r="C234" s="52"/>
      <c r="D234" s="52"/>
      <c r="E234" s="52"/>
      <c r="F234" s="52"/>
    </row>
    <row r="235" spans="1:6" ht="15.75" customHeight="1" x14ac:dyDescent="0.2">
      <c r="A235" s="51"/>
      <c r="B235" s="52"/>
      <c r="C235" s="52"/>
      <c r="D235" s="52"/>
      <c r="E235" s="52"/>
      <c r="F235" s="52"/>
    </row>
    <row r="236" spans="1:6" ht="15.75" customHeight="1" x14ac:dyDescent="0.2">
      <c r="A236" s="51"/>
      <c r="B236" s="52"/>
      <c r="C236" s="52"/>
      <c r="D236" s="52"/>
      <c r="E236" s="52"/>
      <c r="F236" s="52"/>
    </row>
    <row r="237" spans="1:6" ht="15.75" customHeight="1" x14ac:dyDescent="0.2">
      <c r="A237" s="51"/>
      <c r="B237" s="52"/>
      <c r="C237" s="52"/>
      <c r="D237" s="52"/>
      <c r="E237" s="52"/>
      <c r="F237" s="52"/>
    </row>
    <row r="238" spans="1:6" ht="15.75" customHeight="1" x14ac:dyDescent="0.2">
      <c r="A238" s="51"/>
      <c r="B238" s="52"/>
      <c r="C238" s="52"/>
      <c r="D238" s="52"/>
      <c r="E238" s="52"/>
      <c r="F238" s="52"/>
    </row>
    <row r="239" spans="1:6" ht="15.75" customHeight="1" x14ac:dyDescent="0.2">
      <c r="A239" s="51"/>
      <c r="B239" s="52"/>
      <c r="C239" s="52"/>
      <c r="D239" s="52"/>
      <c r="E239" s="52"/>
      <c r="F239" s="52"/>
    </row>
    <row r="240" spans="1:6" ht="15.75" customHeight="1" x14ac:dyDescent="0.2">
      <c r="A240" s="51"/>
      <c r="B240" s="52"/>
      <c r="C240" s="52"/>
      <c r="D240" s="52"/>
      <c r="E240" s="52"/>
      <c r="F240" s="52"/>
    </row>
    <row r="241" spans="1:6" ht="15.75" customHeight="1" x14ac:dyDescent="0.2">
      <c r="A241" s="51"/>
      <c r="B241" s="52"/>
      <c r="C241" s="52"/>
      <c r="D241" s="52"/>
      <c r="E241" s="52"/>
      <c r="F241" s="52"/>
    </row>
    <row r="242" spans="1:6" ht="15.75" customHeight="1" x14ac:dyDescent="0.2">
      <c r="A242" s="51"/>
      <c r="B242" s="52"/>
      <c r="C242" s="52"/>
      <c r="D242" s="52"/>
      <c r="E242" s="52"/>
      <c r="F242" s="52"/>
    </row>
    <row r="243" spans="1:6" ht="15.75" customHeight="1" x14ac:dyDescent="0.2">
      <c r="A243" s="51"/>
      <c r="B243" s="52"/>
      <c r="C243" s="52"/>
      <c r="D243" s="52"/>
      <c r="E243" s="52"/>
      <c r="F243" s="52"/>
    </row>
    <row r="244" spans="1:6" ht="15.75" customHeight="1" x14ac:dyDescent="0.2">
      <c r="A244" s="51"/>
      <c r="B244" s="52"/>
      <c r="C244" s="52"/>
      <c r="D244" s="52"/>
      <c r="E244" s="52"/>
      <c r="F244" s="52"/>
    </row>
    <row r="245" spans="1:6" ht="15.75" customHeight="1" x14ac:dyDescent="0.2">
      <c r="A245" s="51"/>
      <c r="B245" s="52"/>
      <c r="C245" s="52"/>
      <c r="D245" s="52"/>
      <c r="E245" s="52"/>
      <c r="F245" s="52"/>
    </row>
    <row r="246" spans="1:6" ht="15.75" customHeight="1" x14ac:dyDescent="0.2">
      <c r="A246" s="51"/>
      <c r="B246" s="52"/>
      <c r="C246" s="52"/>
      <c r="D246" s="52"/>
      <c r="E246" s="52"/>
      <c r="F246" s="52"/>
    </row>
    <row r="247" spans="1:6" ht="15.75" customHeight="1" x14ac:dyDescent="0.2">
      <c r="A247" s="51"/>
      <c r="B247" s="52"/>
      <c r="C247" s="52"/>
      <c r="D247" s="52"/>
      <c r="E247" s="52"/>
      <c r="F247" s="52"/>
    </row>
    <row r="248" spans="1:6" ht="15.75" customHeight="1" x14ac:dyDescent="0.2">
      <c r="A248" s="51"/>
      <c r="B248" s="52"/>
      <c r="C248" s="52"/>
      <c r="D248" s="52"/>
      <c r="E248" s="52"/>
      <c r="F248" s="52"/>
    </row>
    <row r="249" spans="1:6" ht="15.75" customHeight="1" x14ac:dyDescent="0.2">
      <c r="A249" s="51"/>
      <c r="B249" s="52"/>
      <c r="C249" s="52"/>
      <c r="D249" s="52"/>
      <c r="E249" s="52"/>
      <c r="F249" s="52"/>
    </row>
    <row r="250" spans="1:6" ht="15.75" customHeight="1" x14ac:dyDescent="0.2">
      <c r="A250" s="51"/>
      <c r="B250" s="52"/>
      <c r="C250" s="52"/>
      <c r="D250" s="52"/>
      <c r="E250" s="52"/>
      <c r="F250" s="52"/>
    </row>
    <row r="251" spans="1:6" ht="15.75" customHeight="1" x14ac:dyDescent="0.2">
      <c r="A251" s="51"/>
      <c r="B251" s="52"/>
      <c r="C251" s="52"/>
      <c r="D251" s="52"/>
      <c r="E251" s="52"/>
      <c r="F251" s="52"/>
    </row>
    <row r="252" spans="1:6" ht="15.75" customHeight="1" x14ac:dyDescent="0.2">
      <c r="A252" s="51"/>
      <c r="B252" s="52"/>
      <c r="C252" s="52"/>
      <c r="D252" s="52"/>
      <c r="E252" s="52"/>
      <c r="F252" s="52"/>
    </row>
    <row r="253" spans="1:6" ht="15.75" customHeight="1" x14ac:dyDescent="0.2">
      <c r="A253" s="51"/>
      <c r="B253" s="52"/>
      <c r="C253" s="52"/>
      <c r="D253" s="52"/>
      <c r="E253" s="52"/>
      <c r="F253" s="52"/>
    </row>
    <row r="254" spans="1:6" ht="15.75" customHeight="1" x14ac:dyDescent="0.2">
      <c r="A254" s="51"/>
      <c r="B254" s="52"/>
      <c r="C254" s="52"/>
      <c r="D254" s="52"/>
      <c r="E254" s="52"/>
      <c r="F254" s="52"/>
    </row>
    <row r="255" spans="1:6" ht="15.75" customHeight="1" x14ac:dyDescent="0.2">
      <c r="A255" s="51"/>
      <c r="B255" s="52"/>
      <c r="C255" s="52"/>
      <c r="D255" s="52"/>
      <c r="E255" s="52"/>
      <c r="F255" s="52"/>
    </row>
    <row r="256" spans="1:6" ht="15.75" customHeight="1" x14ac:dyDescent="0.2">
      <c r="A256" s="51"/>
      <c r="B256" s="52"/>
      <c r="C256" s="52"/>
      <c r="D256" s="52"/>
      <c r="E256" s="52"/>
      <c r="F256" s="52"/>
    </row>
    <row r="257" spans="1:6" ht="15.75" customHeight="1" x14ac:dyDescent="0.2">
      <c r="A257" s="51"/>
      <c r="B257" s="52"/>
      <c r="C257" s="52"/>
      <c r="D257" s="52"/>
      <c r="E257" s="52"/>
      <c r="F257" s="52"/>
    </row>
    <row r="258" spans="1:6" ht="15.75" customHeight="1" x14ac:dyDescent="0.2">
      <c r="A258" s="51"/>
      <c r="B258" s="52"/>
      <c r="C258" s="52"/>
      <c r="D258" s="52"/>
      <c r="E258" s="52"/>
      <c r="F258" s="52"/>
    </row>
    <row r="259" spans="1:6" ht="15.75" customHeight="1" x14ac:dyDescent="0.2">
      <c r="A259" s="51"/>
      <c r="B259" s="52"/>
      <c r="C259" s="52"/>
      <c r="D259" s="52"/>
      <c r="E259" s="52"/>
      <c r="F259" s="52"/>
    </row>
    <row r="260" spans="1:6" ht="15.75" customHeight="1" x14ac:dyDescent="0.2">
      <c r="A260" s="51"/>
      <c r="B260" s="52"/>
      <c r="C260" s="52"/>
      <c r="D260" s="52"/>
      <c r="E260" s="52"/>
      <c r="F260" s="52"/>
    </row>
    <row r="261" spans="1:6" ht="15.75" customHeight="1" x14ac:dyDescent="0.2">
      <c r="A261" s="51"/>
      <c r="B261" s="52"/>
      <c r="C261" s="52"/>
      <c r="D261" s="52"/>
      <c r="E261" s="52"/>
      <c r="F261" s="52"/>
    </row>
    <row r="262" spans="1:6" ht="15.75" customHeight="1" x14ac:dyDescent="0.2">
      <c r="A262" s="51"/>
      <c r="B262" s="52"/>
      <c r="C262" s="52"/>
      <c r="D262" s="52"/>
      <c r="E262" s="52"/>
      <c r="F262" s="52"/>
    </row>
    <row r="263" spans="1:6" ht="15.75" customHeight="1" x14ac:dyDescent="0.2">
      <c r="A263" s="51"/>
      <c r="B263" s="52"/>
      <c r="C263" s="52"/>
      <c r="D263" s="52"/>
      <c r="E263" s="52"/>
      <c r="F263" s="52"/>
    </row>
    <row r="264" spans="1:6" ht="15.75" customHeight="1" x14ac:dyDescent="0.2">
      <c r="A264" s="51"/>
      <c r="B264" s="52"/>
      <c r="C264" s="52"/>
      <c r="D264" s="52"/>
      <c r="E264" s="52"/>
      <c r="F264" s="52"/>
    </row>
    <row r="265" spans="1:6" ht="15.75" customHeight="1" x14ac:dyDescent="0.2">
      <c r="A265" s="51"/>
      <c r="B265" s="52"/>
      <c r="C265" s="52"/>
      <c r="D265" s="52"/>
      <c r="E265" s="52"/>
      <c r="F265" s="52"/>
    </row>
    <row r="266" spans="1:6" ht="15.75" customHeight="1" x14ac:dyDescent="0.2">
      <c r="A266" s="51"/>
      <c r="B266" s="52"/>
      <c r="C266" s="52"/>
      <c r="D266" s="52"/>
      <c r="E266" s="52"/>
      <c r="F266" s="52"/>
    </row>
    <row r="267" spans="1:6" ht="15.75" customHeight="1" x14ac:dyDescent="0.2">
      <c r="A267" s="51"/>
      <c r="B267" s="52"/>
      <c r="C267" s="52"/>
      <c r="D267" s="52"/>
      <c r="E267" s="52"/>
      <c r="F267" s="52"/>
    </row>
    <row r="268" spans="1:6" ht="15.75" customHeight="1" x14ac:dyDescent="0.2">
      <c r="A268" s="51"/>
      <c r="B268" s="52"/>
      <c r="C268" s="52"/>
      <c r="D268" s="52"/>
      <c r="E268" s="52"/>
      <c r="F268" s="52"/>
    </row>
    <row r="269" spans="1:6" ht="15.75" customHeight="1" x14ac:dyDescent="0.2">
      <c r="A269" s="51"/>
      <c r="B269" s="52"/>
      <c r="C269" s="52"/>
      <c r="D269" s="52"/>
      <c r="E269" s="52"/>
      <c r="F269" s="52"/>
    </row>
    <row r="270" spans="1:6" ht="15.75" customHeight="1" x14ac:dyDescent="0.2">
      <c r="A270" s="51"/>
      <c r="B270" s="52"/>
      <c r="C270" s="52"/>
      <c r="D270" s="52"/>
      <c r="E270" s="52"/>
      <c r="F270" s="52"/>
    </row>
    <row r="271" spans="1:6" ht="15.75" customHeight="1" x14ac:dyDescent="0.2">
      <c r="A271" s="51"/>
      <c r="B271" s="52"/>
      <c r="C271" s="52"/>
      <c r="D271" s="52"/>
      <c r="E271" s="52"/>
      <c r="F271" s="52"/>
    </row>
    <row r="272" spans="1:6" ht="15.75" customHeight="1" x14ac:dyDescent="0.2">
      <c r="A272" s="51"/>
      <c r="B272" s="52"/>
      <c r="C272" s="52"/>
      <c r="D272" s="52"/>
      <c r="E272" s="52"/>
      <c r="F272" s="52"/>
    </row>
    <row r="273" spans="1:6" ht="15.75" customHeight="1" x14ac:dyDescent="0.2">
      <c r="A273" s="51"/>
      <c r="B273" s="52"/>
      <c r="C273" s="52"/>
      <c r="D273" s="52"/>
      <c r="E273" s="52"/>
      <c r="F273" s="52"/>
    </row>
    <row r="274" spans="1:6" ht="15.75" customHeight="1" x14ac:dyDescent="0.2">
      <c r="A274" s="51"/>
      <c r="B274" s="52"/>
      <c r="C274" s="52"/>
      <c r="D274" s="52"/>
      <c r="E274" s="52"/>
      <c r="F274" s="52"/>
    </row>
  </sheetData>
  <mergeCells count="4">
    <mergeCell ref="H6:K6"/>
    <mergeCell ref="H9:L9"/>
    <mergeCell ref="H19:L19"/>
    <mergeCell ref="H29:K29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Regnskabsanalyse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Marinos</dc:creator>
  <cp:lastModifiedBy>Emilie Juhl Stenkær</cp:lastModifiedBy>
  <dcterms:created xsi:type="dcterms:W3CDTF">2023-03-08T12:03:06Z</dcterms:created>
  <dcterms:modified xsi:type="dcterms:W3CDTF">2024-09-08T14:59:25Z</dcterms:modified>
</cp:coreProperties>
</file>